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7088" windowHeight="8832" activeTab="0"/>
  </bookViews>
  <sheets>
    <sheet name="Форма1" sheetId="1" r:id="rId1"/>
    <sheet name="Форма2" sheetId="2" r:id="rId2"/>
  </sheets>
  <externalReferences>
    <externalReference r:id="rId5"/>
  </externalReferences>
  <definedNames>
    <definedName name="ВЫГРУЗКА_ИНН">'[1]СодФ'!$B$271</definedName>
    <definedName name="ВЫГРУЗКА_КПП">'[1]СодФ'!$B$273</definedName>
    <definedName name="_xlnm.Print_Area" localSheetId="0">'Форма1'!$AS$1:$CH$58,'Форма1'!$AS$60:$CH$119,'Форма1'!$AS$121:$CH$175</definedName>
    <definedName name="_xlnm.Print_Area" localSheetId="1">'Форма2'!$AT$1:$CI$65</definedName>
    <definedName name="П000010000000">'Форма1'!$B$6</definedName>
    <definedName name="П000010110001">'Форма1'!$A$33</definedName>
    <definedName name="П000010110004">'Форма1'!$R$33</definedName>
    <definedName name="П000010110005">'Форма1'!$Z$33</definedName>
    <definedName name="П000010110006">'Форма1'!$AH$33</definedName>
    <definedName name="П000010111001">'Форма1'!$A$19</definedName>
    <definedName name="П000010111004">'Форма1'!$R$19</definedName>
    <definedName name="П000010111005">'Форма1'!$Z$19</definedName>
    <definedName name="П000010111006">'Форма1'!$AH$19</definedName>
    <definedName name="П000010112001">'Форма1'!$A$21</definedName>
    <definedName name="П000010112004">'Форма1'!$R$21</definedName>
    <definedName name="П000010112005">'Форма1'!$Z$21</definedName>
    <definedName name="П000010112006">'Форма1'!$AH$21</definedName>
    <definedName name="П000010113001">'Форма1'!$A$23</definedName>
    <definedName name="П000010113004">'Форма1'!$R$23</definedName>
    <definedName name="П000010113005">'Форма1'!$Z$23</definedName>
    <definedName name="П000010113006">'Форма1'!$AH$23</definedName>
    <definedName name="П000010114001">'Форма1'!$A$25</definedName>
    <definedName name="П000010114004">'Форма1'!$R$25</definedName>
    <definedName name="П000010114005">'Форма1'!$Z$25</definedName>
    <definedName name="П000010114006">'Форма1'!$AH$25</definedName>
    <definedName name="П000010115001">'Форма1'!$A$27</definedName>
    <definedName name="П000010115004">'Форма1'!$R$27</definedName>
    <definedName name="П000010115005">'Форма1'!$Z$27</definedName>
    <definedName name="П000010115006">'Форма1'!$AH$27</definedName>
    <definedName name="П000010116001">'Форма1'!$A$29</definedName>
    <definedName name="П000010116004">'Форма1'!$R$29</definedName>
    <definedName name="П000010116005">'Форма1'!$Z$29</definedName>
    <definedName name="П000010116006">'Форма1'!$AH$29</definedName>
    <definedName name="П000010117001">'Форма1'!$A$31</definedName>
    <definedName name="П000010117004">'Форма1'!$R$31</definedName>
    <definedName name="П000010117005">'Форма1'!$Z$31</definedName>
    <definedName name="П000010117006">'Форма1'!$AH$31</definedName>
    <definedName name="П000010120001">'Форма1'!$A$50</definedName>
    <definedName name="П000010120004">'Форма1'!$R$50</definedName>
    <definedName name="П000010120005">'Форма1'!$Z$50</definedName>
    <definedName name="П000010120006">'Форма1'!$AH$50</definedName>
    <definedName name="П000010121001">'Форма1'!$A$38</definedName>
    <definedName name="П000010121004">'Форма1'!$R$38</definedName>
    <definedName name="П000010121005">'Форма1'!$Z$38</definedName>
    <definedName name="П000010121006">'Форма1'!$AH$38</definedName>
    <definedName name="П000010122001">'Форма1'!$A$40</definedName>
    <definedName name="П000010122004">'Форма1'!$R$40</definedName>
    <definedName name="П000010122005">'Форма1'!$Z$40</definedName>
    <definedName name="П000010122006">'Форма1'!$AH$40</definedName>
    <definedName name="П000010123001">'Форма1'!$A$42</definedName>
    <definedName name="П000010123004">'Форма1'!$R$42</definedName>
    <definedName name="П000010123005">'Форма1'!$Z$42</definedName>
    <definedName name="П000010123006">'Форма1'!$AH$42</definedName>
    <definedName name="П000010124001">'Форма1'!$A$44</definedName>
    <definedName name="П000010124004">'Форма1'!$R$44</definedName>
    <definedName name="П000010124005">'Форма1'!$Z$44</definedName>
    <definedName name="П000010124006">'Форма1'!$AH$44</definedName>
    <definedName name="П000010125001">'Форма1'!$A$46</definedName>
    <definedName name="П000010125004">'Форма1'!$R$46</definedName>
    <definedName name="П000010125005">'Форма1'!$Z$46</definedName>
    <definedName name="П000010125006">'Форма1'!$AH$46</definedName>
    <definedName name="П000010126001">'Форма1'!$A$48</definedName>
    <definedName name="П000010126004">'Форма1'!$R$48</definedName>
    <definedName name="П000010126005">'Форма1'!$Z$48</definedName>
    <definedName name="П000010126006">'Форма1'!$AH$48</definedName>
    <definedName name="П000010130001">'Форма1'!$A$90</definedName>
    <definedName name="П000010130004">'Форма1'!$R$90</definedName>
    <definedName name="П000010130005">'Форма1'!$Z$90</definedName>
    <definedName name="П000010130006">'Форма1'!$AH$90</definedName>
    <definedName name="П000010131001">'Форма1'!$A$78</definedName>
    <definedName name="П000010131004">'Форма1'!$R$78</definedName>
    <definedName name="П000010131005">'Форма1'!$Z$78</definedName>
    <definedName name="П000010131006">'Форма1'!$AH$78</definedName>
    <definedName name="П000010132001">'Форма1'!$A$80</definedName>
    <definedName name="П000010132004">'Форма1'!$R$80</definedName>
    <definedName name="П000010132005">'Форма1'!$Z$80</definedName>
    <definedName name="П000010132006">'Форма1'!$AH$80</definedName>
    <definedName name="П000010134001">'Форма1'!$A$82</definedName>
    <definedName name="П000010134004">'Форма1'!$R$82</definedName>
    <definedName name="П000010134005">'Форма1'!$Z$82</definedName>
    <definedName name="П000010134006">'Форма1'!$AH$82</definedName>
    <definedName name="П000010135001">'Форма1'!$A$84</definedName>
    <definedName name="П000010135004">'Форма1'!$R$84</definedName>
    <definedName name="П000010135005">'Форма1'!$Z$84</definedName>
    <definedName name="П000010135006">'Форма1'!$AH$84</definedName>
    <definedName name="П000010136001">'Форма1'!$A$86</definedName>
    <definedName name="П000010136004">'Форма1'!$R$86</definedName>
    <definedName name="П000010136005">'Форма1'!$Z$86</definedName>
    <definedName name="П000010136006">'Форма1'!$AH$86</definedName>
    <definedName name="П000010137001">'Форма1'!$A$88</definedName>
    <definedName name="П000010137004">'Форма1'!$R$88</definedName>
    <definedName name="П000010137005">'Форма1'!$Z$88</definedName>
    <definedName name="П000010137006">'Форма1'!$AH$88</definedName>
    <definedName name="П000010138001">'Форма1'!$A$104</definedName>
    <definedName name="П000010138004">'Форма1'!$R$104</definedName>
    <definedName name="П000010138005">'Форма1'!$Z$104</definedName>
    <definedName name="П000010138006">'Форма1'!$AH$104</definedName>
    <definedName name="П000010138101">'Форма1'!$A$94</definedName>
    <definedName name="П000010138104">'Форма1'!$R$94</definedName>
    <definedName name="П000010138105">'Форма1'!$Z$94</definedName>
    <definedName name="П000010138106">'Форма1'!$AH$94</definedName>
    <definedName name="П000010138201">'Форма1'!$A$96</definedName>
    <definedName name="П000010138204">'Форма1'!$R$96</definedName>
    <definedName name="П000010138205">'Форма1'!$Z$96</definedName>
    <definedName name="П000010138206">'Форма1'!$AH$96</definedName>
    <definedName name="П000010138301">'Форма1'!$A$98</definedName>
    <definedName name="П000010138304">'Форма1'!$R$98</definedName>
    <definedName name="П000010138305">'Форма1'!$Z$98</definedName>
    <definedName name="П000010138306">'Форма1'!$AH$98</definedName>
    <definedName name="П000010138401">'Форма1'!$A$100</definedName>
    <definedName name="П000010138404">'Форма1'!$R$100</definedName>
    <definedName name="П000010138405">'Форма1'!$Z$100</definedName>
    <definedName name="П000010138406">'Форма1'!$AH$100</definedName>
    <definedName name="П000010138501">'Форма1'!$A$102</definedName>
    <definedName name="П000010138504">'Форма1'!$R$102</definedName>
    <definedName name="П000010138505">'Форма1'!$Z$102</definedName>
    <definedName name="П000010138506">'Форма1'!$AH$102</definedName>
    <definedName name="П000010140001">'Форма1'!$A$115</definedName>
    <definedName name="П000010140004">'Форма1'!$R$115</definedName>
    <definedName name="П000010140005">'Форма1'!$Z$115</definedName>
    <definedName name="П000010140006">'Форма1'!$AH$115</definedName>
    <definedName name="П000010141001">'Форма1'!$A$107</definedName>
    <definedName name="П000010141004">'Форма1'!$R$107</definedName>
    <definedName name="П000010141005">'Форма1'!$Z$107</definedName>
    <definedName name="П000010141006">'Форма1'!$AH$107</definedName>
    <definedName name="П000010142001">'Форма1'!$A$109</definedName>
    <definedName name="П000010142004">'Форма1'!$R$109</definedName>
    <definedName name="П000010142005">'Форма1'!$Z$109</definedName>
    <definedName name="П000010142006">'Форма1'!$AH$109</definedName>
    <definedName name="П000010143001">'Форма1'!$A$111</definedName>
    <definedName name="П000010143004">'Форма1'!$R$111</definedName>
    <definedName name="П000010143005">'Форма1'!$Z$111</definedName>
    <definedName name="П000010143006">'Форма1'!$AH$111</definedName>
    <definedName name="П000010145001">'Форма1'!$A$113</definedName>
    <definedName name="П000010145004">'Форма1'!$R$113</definedName>
    <definedName name="П000010145005">'Форма1'!$Z$113</definedName>
    <definedName name="П000010145006">'Форма1'!$AH$113</definedName>
    <definedName name="П000010150001">'Форма1'!$A$150</definedName>
    <definedName name="П000010150004">'Форма1'!$R$150</definedName>
    <definedName name="П000010150005">'Форма1'!$Z$150</definedName>
    <definedName name="П000010150006">'Форма1'!$AH$150</definedName>
    <definedName name="П000010151001">'Форма1'!$A$140</definedName>
    <definedName name="П000010151004">'Форма1'!$R$140</definedName>
    <definedName name="П000010151005">'Форма1'!$Z$140</definedName>
    <definedName name="П000010151006">'Форма1'!$AH$140</definedName>
    <definedName name="П000010152001">'Форма1'!$A$142</definedName>
    <definedName name="П000010152004">'Форма1'!$R$142</definedName>
    <definedName name="П000010152005">'Форма1'!$Z$142</definedName>
    <definedName name="П000010152006">'Форма1'!$AH$142</definedName>
    <definedName name="П000010153001">'Форма1'!$A$144</definedName>
    <definedName name="П000010153004">'Форма1'!$R$144</definedName>
    <definedName name="П000010153005">'Форма1'!$Z$144</definedName>
    <definedName name="П000010153006">'Форма1'!$AH$144</definedName>
    <definedName name="П000010154001">'Форма1'!$A$146</definedName>
    <definedName name="П000010154004">'Форма1'!$R$146</definedName>
    <definedName name="П000010154005">'Форма1'!$Z$146</definedName>
    <definedName name="П000010154006">'Форма1'!$AH$146</definedName>
    <definedName name="П000010155001">'Форма1'!$A$148</definedName>
    <definedName name="П000010155004">'Форма1'!$R$148</definedName>
    <definedName name="П000010155005">'Форма1'!$Z$148</definedName>
    <definedName name="П000010155006">'Форма1'!$AH$148</definedName>
    <definedName name="П000010160001">'Форма1'!$A$52</definedName>
    <definedName name="П000010160004">'Форма1'!$R$52</definedName>
    <definedName name="П000010160005">'Форма1'!$Z$52</definedName>
    <definedName name="П000010160006">'Форма1'!$AH$52</definedName>
    <definedName name="П000010170001">'Форма1'!$A$152</definedName>
    <definedName name="П000010170004">'Форма1'!$R$152</definedName>
    <definedName name="П000010170005">'Форма1'!$Z$152</definedName>
    <definedName name="П000010170006">'Форма1'!$AH$152</definedName>
    <definedName name="П000020000000">'Форма2'!$C$6</definedName>
    <definedName name="П000020211001">'Форма2'!$A$14</definedName>
    <definedName name="П000020211004">'Форма2'!$Z$14</definedName>
    <definedName name="П000020211005">'Форма2'!$AH$14</definedName>
    <definedName name="П000020212001">'Форма2'!$A$16</definedName>
    <definedName name="П000020212004">'Форма2'!$Z$16</definedName>
    <definedName name="П000020212005">'Форма2'!$AH$16</definedName>
    <definedName name="П000020219001">'Форма2'!$A$18</definedName>
    <definedName name="П000020219004">'Форма2'!$Z$18</definedName>
    <definedName name="П000020219005">'Форма2'!$AH$18</definedName>
    <definedName name="П000020221001">'Форма2'!$A$20</definedName>
    <definedName name="П000020221004">'Форма2'!$Z$20</definedName>
    <definedName name="П000020221005">'Форма2'!$AH$20</definedName>
    <definedName name="П000020222001">'Форма2'!$A$22</definedName>
    <definedName name="П000020222004">'Форма2'!$Z$22</definedName>
    <definedName name="П000020222005">'Форма2'!$AH$22</definedName>
    <definedName name="П000020229001">'Форма2'!$A$24</definedName>
    <definedName name="П000020229004">'Форма2'!$Z$24</definedName>
    <definedName name="П000020229005">'Форма2'!$AH$24</definedName>
    <definedName name="П000020231001">'Форма2'!$A$26</definedName>
    <definedName name="П000020231004">'Форма2'!$Z$26</definedName>
    <definedName name="П000020231005">'Форма2'!$AH$26</definedName>
    <definedName name="П000020232001">'Форма2'!$A$28</definedName>
    <definedName name="П000020232004">'Форма2'!$Z$28</definedName>
    <definedName name="П000020232005">'Форма2'!$AH$28</definedName>
    <definedName name="П000020233001">'Форма2'!$A$30</definedName>
    <definedName name="П000020233004">'Форма2'!$Z$30</definedName>
    <definedName name="П000020233005">'Форма2'!$AH$30</definedName>
    <definedName name="П000020234001">'Форма2'!$A$32</definedName>
    <definedName name="П000020234004">'Форма2'!$Z$32</definedName>
    <definedName name="П000020234005">'Форма2'!$AH$32</definedName>
    <definedName name="П000020235001">'Форма2'!$A$34</definedName>
    <definedName name="П000020235004">'Форма2'!$Z$34</definedName>
    <definedName name="П000020235005">'Форма2'!$AH$34</definedName>
    <definedName name="П000020239001">'Форма2'!$A$36</definedName>
    <definedName name="П000020239004">'Форма2'!$Z$36</definedName>
    <definedName name="П000020239005">'Форма2'!$AH$36</definedName>
    <definedName name="П000020241001">'Форма2'!$A$38</definedName>
    <definedName name="П000020241004">'Форма2'!$Z$38</definedName>
    <definedName name="П000020241005">'Форма2'!$AH$38</definedName>
    <definedName name="П000020242101">'Форма2'!$A$40</definedName>
    <definedName name="П000020242104">'Форма2'!$Z$40</definedName>
    <definedName name="П000020242105">'Форма2'!$AH$40</definedName>
    <definedName name="П000020243001">'Форма2'!$A$42</definedName>
    <definedName name="П000020243004">'Форма2'!$Z$42</definedName>
    <definedName name="П000020243005">'Форма2'!$AH$42</definedName>
    <definedName name="П000020245001">'Форма2'!$A$44</definedName>
    <definedName name="П000020245004">'Форма2'!$Z$44</definedName>
    <definedName name="П000020245005">'Форма2'!$AH$44</definedName>
    <definedName name="П000020246001">'Форма2'!$A$46</definedName>
    <definedName name="П000020246004">'Форма2'!$Z$46</definedName>
    <definedName name="П000020246005">'Форма2'!$AH$46</definedName>
    <definedName name="П000020247001">'Форма2'!$A$48</definedName>
    <definedName name="П000020247004">'Форма2'!$Z$48</definedName>
    <definedName name="П000020247005">'Форма2'!$AH$48</definedName>
    <definedName name="П000020251001">'Форма2'!$A$51</definedName>
    <definedName name="П000020251004">'Форма2'!$Z$51</definedName>
    <definedName name="П000020251005">'Форма2'!$AH$51</definedName>
    <definedName name="П000020252001">'Форма2'!$A$53</definedName>
    <definedName name="П000020252004">'Форма2'!$Z$53</definedName>
    <definedName name="П000020252005">'Форма2'!$AH$53</definedName>
    <definedName name="П000020255001">'Форма2'!$A$55</definedName>
    <definedName name="П000020255004">'Форма2'!$Z$55</definedName>
    <definedName name="П000020255005">'Форма2'!$AH$55</definedName>
    <definedName name="П000020290001">'Форма2'!$A$57</definedName>
    <definedName name="П000020290004">'Форма2'!$Z$57</definedName>
    <definedName name="П000020290005">'Форма2'!$AH$57</definedName>
    <definedName name="П000020291001">'Форма2'!$A$59</definedName>
    <definedName name="П000020291004">'Форма2'!$Z$59</definedName>
    <definedName name="П000020291005">'Форма2'!$AH$59</definedName>
  </definedNames>
  <calcPr fullCalcOnLoad="1"/>
</workbook>
</file>

<file path=xl/sharedStrings.xml><?xml version="1.0" encoding="utf-8"?>
<sst xmlns="http://schemas.openxmlformats.org/spreadsheetml/2006/main" count="298" uniqueCount="95">
  <si>
    <t>ИНН</t>
  </si>
  <si>
    <t>-</t>
  </si>
  <si>
    <t>КПП</t>
  </si>
  <si>
    <t>Стр.</t>
  </si>
  <si>
    <t>0710001</t>
  </si>
  <si>
    <t>Форма по ОКУД 0710001</t>
  </si>
  <si>
    <t>Бухгалтерский баланс</t>
  </si>
  <si>
    <t>АКТИВ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</si>
  <si>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</si>
  <si>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</si>
  <si>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</si>
  <si>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</si>
  <si>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r>
      <t>Пояснения</t>
    </r>
    <r>
      <rPr>
        <sz val="10"/>
        <rFont val="Arial Cyr"/>
        <family val="0"/>
      </rPr>
      <t>¹</t>
    </r>
  </si>
  <si>
    <t>Код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</si>
  <si>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</si>
  <si>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</si>
  <si>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</si>
  <si>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</si>
  <si>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</si>
  <si>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</si>
  <si>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</si>
  <si>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</si>
  <si>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</si>
  <si>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</si>
  <si>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</si>
  <si>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</si>
  <si>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</si>
  <si>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</si>
  <si>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</si>
  <si>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</si>
  <si>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</si>
  <si>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</si>
  <si>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</si>
  <si>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</si>
  <si>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Собственные акции, выкупленные у акционеров³</t>
  </si>
  <si>
    <t>(</t>
  </si>
  <si>
    <t>)(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</si>
  <si>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</si>
  <si>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</si>
  <si>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</si>
  <si>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</si>
  <si>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</si>
  <si>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</si>
  <si>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III. ЦЕЛЕВОЕ ФИНАНСИРОВАНИЕ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</si>
  <si>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</si>
  <si>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</si>
  <si>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</si>
  <si>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</si>
  <si>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</si>
  <si>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</si>
  <si>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</si>
  <si>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</si>
  <si>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</si>
  <si>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</si>
  <si>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</si>
  <si>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</si>
  <si>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</si>
  <si>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</si>
  <si>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</si>
  <si>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</si>
  <si>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</si>
  <si>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2) Здесь и в других формах отчетов вычитаемый или отрицательный показатель показывается в круглых скобках.</t>
  </si>
  <si>
    <t>3) Заполняется некоммерческими организациями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</si>
  <si>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</si>
  <si>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0710002</t>
  </si>
  <si>
    <t>Форма по ОКУД 0710002</t>
  </si>
  <si>
    <t>Отчет о прибылях и убытках</t>
  </si>
  <si>
    <t>За отчетный период</t>
  </si>
  <si>
    <t>За аналогичный период предыдущего года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</si>
  <si>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</si>
  <si>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</si>
  <si>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</si>
  <si>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</si>
  <si>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</si>
  <si>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</si>
  <si>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</si>
  <si>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</si>
  <si>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</si>
  <si>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</si>
  <si>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</si>
  <si>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</si>
  <si>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</si>
  <si>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</si>
  <si>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</si>
  <si>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</si>
  <si>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</si>
  <si>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</si>
  <si>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</si>
  <si>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</si>
  <si>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</si>
  <si>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</si>
  <si>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</si>
  <si>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 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</si>
  <si>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</t>
  </si>
  <si>
    <r>
      <t xml:space="preserve">Выручка </t>
    </r>
    <r>
      <rPr>
        <sz val="6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</si>
</sst>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"/>
    <numFmt numFmtId="17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6"/>
      <name val="Arial Cyr"/>
      <family val="0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12" xfId="0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1" fontId="22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1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vertical="top" wrapText="1"/>
    </xf>
    <xf numFmtId="1" fontId="22" fillId="0" borderId="0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30" fillId="0" borderId="0" xfId="0" applyNumberFormat="1" applyFont="1" applyFill="1" applyBorder="1" applyAlignment="1" quotePrefix="1">
      <alignment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vertical="top" shrinkToFit="1"/>
    </xf>
    <xf numFmtId="0" fontId="21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top"/>
    </xf>
    <xf numFmtId="1" fontId="21" fillId="22" borderId="10" xfId="0" applyNumberFormat="1" applyFont="1" applyFill="1" applyBorder="1" applyAlignment="1" applyProtection="1">
      <alignment horizontal="center" shrinkToFit="1"/>
      <protection locked="0"/>
    </xf>
    <xf numFmtId="1" fontId="21" fillId="14" borderId="10" xfId="0" applyNumberFormat="1" applyFont="1" applyFill="1" applyBorder="1" applyAlignment="1" applyProtection="1">
      <alignment horizontal="center" shrinkToFit="1"/>
      <protection/>
    </xf>
    <xf numFmtId="49" fontId="24" fillId="22" borderId="10" xfId="0" applyNumberFormat="1" applyFont="1" applyFill="1" applyBorder="1" applyAlignment="1" applyProtection="1">
      <alignment horizontal="center" shrinkToFit="1"/>
      <protection locked="0"/>
    </xf>
    <xf numFmtId="49" fontId="21" fillId="22" borderId="10" xfId="0" applyNumberFormat="1" applyFont="1" applyFill="1" applyBorder="1" applyAlignment="1" applyProtection="1">
      <alignment horizontal="center" shrinkToFit="1"/>
      <protection locked="0"/>
    </xf>
    <xf numFmtId="0" fontId="2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top" wrapText="1"/>
    </xf>
    <xf numFmtId="49" fontId="23" fillId="25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6</xdr:col>
      <xdr:colOff>209550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209550</xdr:colOff>
      <xdr:row>0</xdr:row>
      <xdr:rowOff>0</xdr:rowOff>
    </xdr:from>
    <xdr:to>
      <xdr:col>50</xdr:col>
      <xdr:colOff>209550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12675" y="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59</xdr:row>
      <xdr:rowOff>19050</xdr:rowOff>
    </xdr:from>
    <xdr:to>
      <xdr:col>7</xdr:col>
      <xdr:colOff>9525</xdr:colOff>
      <xdr:row>62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81100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180975</xdr:colOff>
      <xdr:row>59</xdr:row>
      <xdr:rowOff>19050</xdr:rowOff>
    </xdr:from>
    <xdr:to>
      <xdr:col>52</xdr:col>
      <xdr:colOff>9525</xdr:colOff>
      <xdr:row>62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03175" y="1181100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120</xdr:row>
      <xdr:rowOff>0</xdr:rowOff>
    </xdr:from>
    <xdr:to>
      <xdr:col>7</xdr:col>
      <xdr:colOff>38100</xdr:colOff>
      <xdr:row>123</xdr:row>
      <xdr:rowOff>219075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238887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190500</xdr:colOff>
      <xdr:row>120</xdr:row>
      <xdr:rowOff>0</xdr:rowOff>
    </xdr:from>
    <xdr:to>
      <xdr:col>51</xdr:col>
      <xdr:colOff>38100</xdr:colOff>
      <xdr:row>123</xdr:row>
      <xdr:rowOff>219075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93625" y="238887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</xdr:rowOff>
    </xdr:from>
    <xdr:to>
      <xdr:col>6</xdr:col>
      <xdr:colOff>190500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190500</xdr:colOff>
      <xdr:row>0</xdr:row>
      <xdr:rowOff>9525</xdr:rowOff>
    </xdr:from>
    <xdr:to>
      <xdr:col>51</xdr:col>
      <xdr:colOff>190500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69850" y="952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3;&#1072;%20&#1089;&#1072;&#1081;&#1090;\0710099_5.02_34_2011_1_14.06.2012_3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ОпФ"/>
      <sheetName val="СодФ"/>
      <sheetName val="Титул"/>
      <sheetName val="Адрес"/>
      <sheetName val="Форма1"/>
      <sheetName val="Прил1"/>
      <sheetName val="Форма2"/>
      <sheetName val="Прил2"/>
      <sheetName val="Форма3"/>
      <sheetName val="Прил3"/>
      <sheetName val="Форма4"/>
      <sheetName val="Прил4"/>
      <sheetName val="Форма6"/>
      <sheetName val="Прил6"/>
    </sheetNames>
    <sheetDataSet>
      <sheetData sheetId="2">
        <row r="271">
          <cell r="B271" t="str">
            <v>3255501880</v>
          </cell>
        </row>
        <row r="273">
          <cell r="B273" t="str">
            <v>325501001</v>
          </cell>
        </row>
      </sheetData>
      <sheetData sheetId="6">
        <row r="28">
          <cell r="U28">
            <v>0</v>
          </cell>
          <cell r="AB28">
            <v>0</v>
          </cell>
          <cell r="AI28">
            <v>0</v>
          </cell>
        </row>
        <row r="61">
          <cell r="U61">
            <v>0</v>
          </cell>
          <cell r="AB61">
            <v>0</v>
          </cell>
          <cell r="AI61">
            <v>0</v>
          </cell>
        </row>
        <row r="136">
          <cell r="U136">
            <v>0</v>
          </cell>
          <cell r="AB136">
            <v>0</v>
          </cell>
          <cell r="AI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L175"/>
  <sheetViews>
    <sheetView showGridLines="0" showRowColHeaders="0" tabSelected="1" showOutlineSymbols="0" zoomScale="85" zoomScaleNormal="85" workbookViewId="0" topLeftCell="A1">
      <selection activeCell="R90" sqref="R90:X90"/>
    </sheetView>
  </sheetViews>
  <sheetFormatPr defaultColWidth="2.875" defaultRowHeight="19.5" customHeight="1"/>
  <cols>
    <col min="1" max="16" width="2.875" style="3" customWidth="1"/>
    <col min="17" max="17" width="3.125" style="3" bestFit="1" customWidth="1"/>
    <col min="18" max="24" width="2.875" style="3" customWidth="1"/>
    <col min="25" max="27" width="3.125" style="3" bestFit="1" customWidth="1"/>
    <col min="28" max="43" width="2.875" style="3" customWidth="1"/>
    <col min="44" max="44" width="200.625" style="3" customWidth="1"/>
    <col min="45" max="56" width="2.875" style="3" customWidth="1"/>
    <col min="57" max="61" width="3.125" style="3" bestFit="1" customWidth="1"/>
    <col min="62" max="78" width="2.875" style="3" customWidth="1"/>
    <col min="79" max="16384" width="2.875" style="3" customWidth="1"/>
  </cols>
  <sheetData>
    <row r="1" spans="1:86" ht="16.5" customHeight="1">
      <c r="A1" s="1"/>
      <c r="B1" s="44"/>
      <c r="C1" s="44"/>
      <c r="D1" s="44"/>
      <c r="E1" s="44"/>
      <c r="F1" s="44"/>
      <c r="G1" s="44"/>
      <c r="H1" s="44"/>
      <c r="I1" s="1"/>
      <c r="AS1" s="4"/>
      <c r="AT1" s="44"/>
      <c r="AU1" s="44"/>
      <c r="AV1" s="44"/>
      <c r="AW1" s="44"/>
      <c r="AX1" s="44"/>
      <c r="AY1" s="44"/>
      <c r="AZ1" s="44"/>
      <c r="BA1" s="4"/>
      <c r="CH1" s="5"/>
    </row>
    <row r="2" spans="7:71" ht="19.5" customHeight="1">
      <c r="G2" s="5"/>
      <c r="H2" s="5"/>
      <c r="K2" s="79" t="s">
        <v>0</v>
      </c>
      <c r="L2" s="79"/>
      <c r="M2" s="6" t="str">
        <f>MID(ВЫГРУЗКА_ИНН,1,1)</f>
        <v>3</v>
      </c>
      <c r="N2" s="6" t="str">
        <f>MID(ВЫГРУЗКА_ИНН,2,1)</f>
        <v>2</v>
      </c>
      <c r="O2" s="6" t="str">
        <f>MID(ВЫГРУЗКА_ИНН,3,1)</f>
        <v>5</v>
      </c>
      <c r="P2" s="6" t="str">
        <f>MID(ВЫГРУЗКА_ИНН,4,1)</f>
        <v>5</v>
      </c>
      <c r="Q2" s="6" t="str">
        <f>MID(ВЫГРУЗКА_ИНН,5,1)</f>
        <v>5</v>
      </c>
      <c r="R2" s="6" t="str">
        <f>MID(ВЫГРУЗКА_ИНН,6,1)</f>
        <v>0</v>
      </c>
      <c r="S2" s="6" t="str">
        <f>MID(ВЫГРУЗКА_ИНН,7,1)</f>
        <v>1</v>
      </c>
      <c r="T2" s="6" t="str">
        <f>MID(ВЫГРУЗКА_ИНН,8,1)</f>
        <v>8</v>
      </c>
      <c r="U2" s="6" t="str">
        <f>MID(ВЫГРУЗКА_ИНН,9,1)</f>
        <v>8</v>
      </c>
      <c r="V2" s="6" t="str">
        <f>MID(ВЫГРУЗКА_ИНН,10,1)</f>
        <v>0</v>
      </c>
      <c r="W2" s="7" t="s">
        <v>1</v>
      </c>
      <c r="X2" s="7" t="s">
        <v>1</v>
      </c>
      <c r="Y2" s="8"/>
      <c r="Z2" s="8"/>
      <c r="AA2" s="8"/>
      <c r="AY2" s="5"/>
      <c r="AZ2" s="5"/>
      <c r="BC2" s="79" t="s">
        <v>0</v>
      </c>
      <c r="BD2" s="79"/>
      <c r="BE2" s="6" t="str">
        <f>MID(ВЫГРУЗКА_ИНН,1,1)</f>
        <v>3</v>
      </c>
      <c r="BF2" s="6" t="str">
        <f>MID(ВЫГРУЗКА_ИНН,2,1)</f>
        <v>2</v>
      </c>
      <c r="BG2" s="6" t="str">
        <f>MID(ВЫГРУЗКА_ИНН,3,1)</f>
        <v>5</v>
      </c>
      <c r="BH2" s="6" t="str">
        <f>MID(ВЫГРУЗКА_ИНН,4,1)</f>
        <v>5</v>
      </c>
      <c r="BI2" s="6" t="str">
        <f>MID(ВЫГРУЗКА_ИНН,5,1)</f>
        <v>5</v>
      </c>
      <c r="BJ2" s="6" t="str">
        <f>MID(ВЫГРУЗКА_ИНН,6,1)</f>
        <v>0</v>
      </c>
      <c r="BK2" s="6" t="str">
        <f>MID(ВЫГРУЗКА_ИНН,7,1)</f>
        <v>1</v>
      </c>
      <c r="BL2" s="6" t="str">
        <f>MID(ВЫГРУЗКА_ИНН,8,1)</f>
        <v>8</v>
      </c>
      <c r="BM2" s="6" t="str">
        <f>MID(ВЫГРУЗКА_ИНН,9,1)</f>
        <v>8</v>
      </c>
      <c r="BN2" s="6" t="str">
        <f>MID(ВЫГРУЗКА_ИНН,10,1)</f>
        <v>0</v>
      </c>
      <c r="BO2" s="7" t="s">
        <v>1</v>
      </c>
      <c r="BP2" s="7" t="s">
        <v>1</v>
      </c>
      <c r="BQ2" s="8"/>
      <c r="BR2" s="8"/>
      <c r="BS2" s="8"/>
    </row>
    <row r="3" spans="25:71" ht="6" customHeight="1">
      <c r="Y3" s="8"/>
      <c r="Z3" s="8"/>
      <c r="AA3" s="8"/>
      <c r="BQ3" s="8"/>
      <c r="BR3" s="8"/>
      <c r="BS3" s="8"/>
    </row>
    <row r="4" spans="7:71" ht="19.5" customHeight="1">
      <c r="G4" s="5"/>
      <c r="H4" s="5"/>
      <c r="K4" s="79" t="s">
        <v>2</v>
      </c>
      <c r="L4" s="80"/>
      <c r="M4" s="6" t="str">
        <f>MID(ВЫГРУЗКА_КПП,1,1)</f>
        <v>3</v>
      </c>
      <c r="N4" s="6" t="str">
        <f>MID(ВЫГРУЗКА_КПП,2,1)</f>
        <v>2</v>
      </c>
      <c r="O4" s="6" t="str">
        <f>MID(ВЫГРУЗКА_КПП,3,1)</f>
        <v>5</v>
      </c>
      <c r="P4" s="6" t="str">
        <f>MID(ВЫГРУЗКА_КПП,4,1)</f>
        <v>5</v>
      </c>
      <c r="Q4" s="6" t="str">
        <f>MID(ВЫГРУЗКА_КПП,5,1)</f>
        <v>0</v>
      </c>
      <c r="R4" s="6" t="str">
        <f>MID(ВЫГРУЗКА_КПП,6,1)</f>
        <v>1</v>
      </c>
      <c r="S4" s="6" t="str">
        <f>MID(ВЫГРУЗКА_КПП,7,1)</f>
        <v>0</v>
      </c>
      <c r="T4" s="6" t="str">
        <f>MID(ВЫГРУЗКА_КПП,8,1)</f>
        <v>0</v>
      </c>
      <c r="U4" s="6" t="str">
        <f>MID(ВЫГРУЗКА_КПП,9,1)</f>
        <v>1</v>
      </c>
      <c r="V4" s="9"/>
      <c r="W4" s="44" t="s">
        <v>3</v>
      </c>
      <c r="X4" s="44"/>
      <c r="Y4" s="10">
        <v>0</v>
      </c>
      <c r="Z4" s="10">
        <v>0</v>
      </c>
      <c r="AA4" s="10">
        <v>3</v>
      </c>
      <c r="AY4" s="5"/>
      <c r="AZ4" s="5"/>
      <c r="BC4" s="79" t="s">
        <v>2</v>
      </c>
      <c r="BD4" s="80"/>
      <c r="BE4" s="6" t="str">
        <f>MID(ВЫГРУЗКА_КПП,1,1)</f>
        <v>3</v>
      </c>
      <c r="BF4" s="6" t="str">
        <f>MID(ВЫГРУЗКА_КПП,2,1)</f>
        <v>2</v>
      </c>
      <c r="BG4" s="6" t="str">
        <f>MID(ВЫГРУЗКА_КПП,3,1)</f>
        <v>5</v>
      </c>
      <c r="BH4" s="6" t="str">
        <f>MID(ВЫГРУЗКА_КПП,4,1)</f>
        <v>5</v>
      </c>
      <c r="BI4" s="6" t="str">
        <f>MID(ВЫГРУЗКА_КПП,5,1)</f>
        <v>0</v>
      </c>
      <c r="BJ4" s="6" t="str">
        <f>MID(ВЫГРУЗКА_КПП,6,1)</f>
        <v>1</v>
      </c>
      <c r="BK4" s="6" t="str">
        <f>MID(ВЫГРУЗКА_КПП,7,1)</f>
        <v>0</v>
      </c>
      <c r="BL4" s="6" t="str">
        <f>MID(ВЫГРУЗКА_КПП,8,1)</f>
        <v>0</v>
      </c>
      <c r="BM4" s="6" t="str">
        <f>MID(ВЫГРУЗКА_КПП,9,1)</f>
        <v>1</v>
      </c>
      <c r="BN4" s="9"/>
      <c r="BO4" s="44" t="s">
        <v>3</v>
      </c>
      <c r="BP4" s="44"/>
      <c r="BQ4" s="10">
        <f>Y4</f>
        <v>0</v>
      </c>
      <c r="BR4" s="10">
        <f>Z4</f>
        <v>0</v>
      </c>
      <c r="BS4" s="10">
        <f>AA4</f>
        <v>3</v>
      </c>
    </row>
    <row r="5" ht="9.75" customHeight="1"/>
    <row r="6" spans="2:84" ht="19.5" customHeight="1">
      <c r="B6" s="83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W6" s="11"/>
      <c r="X6" s="11"/>
      <c r="AF6" s="75" t="s">
        <v>5</v>
      </c>
      <c r="AG6" s="75"/>
      <c r="AH6" s="75"/>
      <c r="AI6" s="75"/>
      <c r="AJ6" s="75"/>
      <c r="AK6" s="75"/>
      <c r="AL6" s="75"/>
      <c r="AM6" s="75"/>
      <c r="AN6" s="75"/>
      <c r="BO6" s="11"/>
      <c r="BP6" s="11"/>
      <c r="BX6" s="75" t="s">
        <v>5</v>
      </c>
      <c r="BY6" s="75"/>
      <c r="BZ6" s="75"/>
      <c r="CA6" s="75"/>
      <c r="CB6" s="75"/>
      <c r="CC6" s="75"/>
      <c r="CD6" s="75"/>
      <c r="CE6" s="75"/>
      <c r="CF6" s="75"/>
    </row>
    <row r="7" ht="8.25" customHeight="1"/>
    <row r="8" spans="1:84" ht="19.5" customHeight="1">
      <c r="A8" s="85" t="s">
        <v>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S8" s="85" t="s">
        <v>6</v>
      </c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</row>
    <row r="9" ht="9.75" customHeight="1"/>
    <row r="10" spans="1:84" ht="21" customHeight="1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S10" s="42" t="s">
        <v>7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</row>
    <row r="11" spans="1:84" ht="9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</row>
    <row r="12" spans="7:84" ht="9.75" customHeight="1">
      <c r="G12" s="76" t="s">
        <v>8</v>
      </c>
      <c r="H12" s="76"/>
      <c r="I12" s="76"/>
      <c r="J12" s="76"/>
      <c r="K12" s="76"/>
      <c r="L12" s="76"/>
      <c r="M12" s="76"/>
      <c r="R12" s="76" t="s">
        <v>9</v>
      </c>
      <c r="S12" s="76"/>
      <c r="T12" s="76"/>
      <c r="U12" s="76"/>
      <c r="V12" s="76"/>
      <c r="W12" s="76"/>
      <c r="X12" s="76"/>
      <c r="Y12" s="76"/>
      <c r="Z12" s="76" t="s">
        <v>10</v>
      </c>
      <c r="AA12" s="76"/>
      <c r="AB12" s="76"/>
      <c r="AC12" s="76"/>
      <c r="AD12" s="76"/>
      <c r="AE12" s="76"/>
      <c r="AF12" s="76"/>
      <c r="AH12" s="76" t="s">
        <v>11</v>
      </c>
      <c r="AI12" s="76"/>
      <c r="AJ12" s="76"/>
      <c r="AK12" s="76"/>
      <c r="AL12" s="76"/>
      <c r="AM12" s="76"/>
      <c r="AN12" s="76"/>
      <c r="AY12" s="76" t="s">
        <v>8</v>
      </c>
      <c r="AZ12" s="76"/>
      <c r="BA12" s="76"/>
      <c r="BB12" s="76"/>
      <c r="BC12" s="76"/>
      <c r="BD12" s="76"/>
      <c r="BE12" s="76"/>
      <c r="BJ12" s="76" t="s">
        <v>9</v>
      </c>
      <c r="BK12" s="76"/>
      <c r="BL12" s="76"/>
      <c r="BM12" s="76"/>
      <c r="BN12" s="76"/>
      <c r="BO12" s="76"/>
      <c r="BP12" s="76"/>
      <c r="BQ12" s="76"/>
      <c r="BR12" s="76" t="s">
        <v>10</v>
      </c>
      <c r="BS12" s="76"/>
      <c r="BT12" s="76"/>
      <c r="BU12" s="76"/>
      <c r="BV12" s="76"/>
      <c r="BW12" s="76"/>
      <c r="BX12" s="76"/>
      <c r="BZ12" s="76" t="s">
        <v>11</v>
      </c>
      <c r="CA12" s="76"/>
      <c r="CB12" s="76"/>
      <c r="CC12" s="76"/>
      <c r="CD12" s="76"/>
      <c r="CE12" s="76"/>
      <c r="CF12" s="76"/>
    </row>
    <row r="13" spans="1:84" ht="19.5" customHeight="1">
      <c r="A13" s="14" t="s">
        <v>12</v>
      </c>
      <c r="G13" s="76"/>
      <c r="H13" s="76"/>
      <c r="I13" s="76"/>
      <c r="J13" s="76"/>
      <c r="K13" s="76"/>
      <c r="L13" s="76"/>
      <c r="M13" s="76"/>
      <c r="O13" s="43" t="s">
        <v>13</v>
      </c>
      <c r="P13" s="43"/>
      <c r="Q13" s="43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H13" s="76"/>
      <c r="AI13" s="76"/>
      <c r="AJ13" s="76"/>
      <c r="AK13" s="76"/>
      <c r="AL13" s="76"/>
      <c r="AM13" s="76"/>
      <c r="AN13" s="76"/>
      <c r="AS13" s="14" t="s">
        <v>12</v>
      </c>
      <c r="AY13" s="76"/>
      <c r="AZ13" s="76"/>
      <c r="BA13" s="76"/>
      <c r="BB13" s="76"/>
      <c r="BC13" s="76"/>
      <c r="BD13" s="76"/>
      <c r="BE13" s="76"/>
      <c r="BG13" s="43" t="s">
        <v>13</v>
      </c>
      <c r="BH13" s="43"/>
      <c r="BI13" s="43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Z13" s="76"/>
      <c r="CA13" s="76"/>
      <c r="CB13" s="76"/>
      <c r="CC13" s="76"/>
      <c r="CD13" s="76"/>
      <c r="CE13" s="76"/>
      <c r="CF13" s="76"/>
    </row>
    <row r="14" spans="34:84" ht="9.75" customHeight="1">
      <c r="AH14" s="76"/>
      <c r="AI14" s="76"/>
      <c r="AJ14" s="76"/>
      <c r="AK14" s="76"/>
      <c r="AL14" s="76"/>
      <c r="AM14" s="76"/>
      <c r="AN14" s="76"/>
      <c r="BZ14" s="76"/>
      <c r="CA14" s="76"/>
      <c r="CB14" s="76"/>
      <c r="CC14" s="76"/>
      <c r="CD14" s="76"/>
      <c r="CE14" s="76"/>
      <c r="CF14" s="76"/>
    </row>
    <row r="15" spans="1:84" ht="19.5" customHeight="1">
      <c r="A15" s="43">
        <v>1</v>
      </c>
      <c r="B15" s="43"/>
      <c r="C15" s="43"/>
      <c r="D15" s="43"/>
      <c r="E15" s="43">
        <v>2</v>
      </c>
      <c r="F15" s="43"/>
      <c r="G15" s="43"/>
      <c r="H15" s="43"/>
      <c r="I15" s="43"/>
      <c r="J15" s="43"/>
      <c r="K15" s="43"/>
      <c r="L15" s="43"/>
      <c r="M15" s="43"/>
      <c r="N15" s="43"/>
      <c r="O15" s="43">
        <v>3</v>
      </c>
      <c r="P15" s="43"/>
      <c r="Q15" s="43"/>
      <c r="R15" s="43">
        <v>4</v>
      </c>
      <c r="S15" s="43"/>
      <c r="T15" s="43"/>
      <c r="U15" s="43"/>
      <c r="V15" s="43"/>
      <c r="W15" s="43"/>
      <c r="X15" s="43"/>
      <c r="Z15" s="43">
        <v>5</v>
      </c>
      <c r="AA15" s="43"/>
      <c r="AB15" s="43"/>
      <c r="AC15" s="43"/>
      <c r="AD15" s="43"/>
      <c r="AE15" s="43"/>
      <c r="AF15" s="43"/>
      <c r="AH15" s="43">
        <v>6</v>
      </c>
      <c r="AI15" s="43"/>
      <c r="AJ15" s="43"/>
      <c r="AK15" s="43"/>
      <c r="AL15" s="43"/>
      <c r="AM15" s="43"/>
      <c r="AN15" s="43"/>
      <c r="AS15" s="43">
        <v>1</v>
      </c>
      <c r="AT15" s="43"/>
      <c r="AU15" s="43"/>
      <c r="AV15" s="43"/>
      <c r="AW15" s="43">
        <v>2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>
        <v>3</v>
      </c>
      <c r="BH15" s="43"/>
      <c r="BI15" s="43"/>
      <c r="BJ15" s="43">
        <v>4</v>
      </c>
      <c r="BK15" s="43"/>
      <c r="BL15" s="43"/>
      <c r="BM15" s="43"/>
      <c r="BN15" s="43"/>
      <c r="BO15" s="43"/>
      <c r="BP15" s="43"/>
      <c r="BR15" s="43">
        <v>5</v>
      </c>
      <c r="BS15" s="43"/>
      <c r="BT15" s="43"/>
      <c r="BU15" s="43"/>
      <c r="BV15" s="43"/>
      <c r="BW15" s="43"/>
      <c r="BX15" s="43"/>
      <c r="BZ15" s="43">
        <v>6</v>
      </c>
      <c r="CA15" s="43"/>
      <c r="CB15" s="43"/>
      <c r="CC15" s="43"/>
      <c r="CD15" s="43"/>
      <c r="CE15" s="43"/>
      <c r="CF15" s="43"/>
    </row>
    <row r="16" spans="1:84" ht="7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Z16" s="15"/>
      <c r="AA16" s="15"/>
      <c r="AB16" s="15"/>
      <c r="AC16" s="15"/>
      <c r="AD16" s="15"/>
      <c r="AE16" s="15"/>
      <c r="AF16" s="15"/>
      <c r="AH16" s="15"/>
      <c r="AI16" s="15"/>
      <c r="AJ16" s="15"/>
      <c r="AK16" s="15"/>
      <c r="AL16" s="15"/>
      <c r="AM16" s="15"/>
      <c r="AN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R16" s="15"/>
      <c r="BS16" s="15"/>
      <c r="BT16" s="15"/>
      <c r="BU16" s="15"/>
      <c r="BV16" s="15"/>
      <c r="BW16" s="15"/>
      <c r="BX16" s="15"/>
      <c r="BZ16" s="15"/>
      <c r="CA16" s="15"/>
      <c r="CB16" s="15"/>
      <c r="CC16" s="15"/>
      <c r="CD16" s="15"/>
      <c r="CE16" s="15"/>
      <c r="CF16" s="15"/>
    </row>
    <row r="17" spans="5:49" ht="19.5" customHeight="1">
      <c r="E17" s="11" t="s">
        <v>14</v>
      </c>
      <c r="AW17" s="11" t="s">
        <v>14</v>
      </c>
    </row>
    <row r="18" ht="7.5" customHeight="1"/>
    <row r="19" spans="1:90" ht="19.5" customHeight="1">
      <c r="A19" s="73"/>
      <c r="B19" s="74"/>
      <c r="C19" s="74"/>
      <c r="E19" s="45" t="s">
        <v>15</v>
      </c>
      <c r="F19" s="45"/>
      <c r="G19" s="45"/>
      <c r="H19" s="45"/>
      <c r="I19" s="45"/>
      <c r="J19" s="45"/>
      <c r="K19" s="45"/>
      <c r="L19" s="45"/>
      <c r="M19" s="45"/>
      <c r="N19" s="45"/>
      <c r="O19" s="44">
        <v>1110</v>
      </c>
      <c r="P19" s="44"/>
      <c r="Q19" s="21"/>
      <c r="R19" s="71">
        <v>0</v>
      </c>
      <c r="S19" s="71"/>
      <c r="T19" s="71"/>
      <c r="U19" s="71"/>
      <c r="V19" s="71"/>
      <c r="W19" s="71"/>
      <c r="X19" s="71"/>
      <c r="Y19" s="8"/>
      <c r="Z19" s="71">
        <v>0</v>
      </c>
      <c r="AA19" s="71"/>
      <c r="AB19" s="71"/>
      <c r="AC19" s="71"/>
      <c r="AD19" s="71"/>
      <c r="AE19" s="71"/>
      <c r="AF19" s="71"/>
      <c r="AG19" s="8"/>
      <c r="AH19" s="71">
        <v>0</v>
      </c>
      <c r="AI19" s="71"/>
      <c r="AJ19" s="71"/>
      <c r="AK19" s="71"/>
      <c r="AL19" s="71"/>
      <c r="AM19" s="71"/>
      <c r="AN19" s="71"/>
      <c r="AS19" s="7" t="str">
        <f>IF(LEN($A19)&lt;(COLUMN()-44),"-",MID($A19,(COLUMN()-44),1))</f>
        <v>-</v>
      </c>
      <c r="AT19" s="7" t="str">
        <f>IF(LEN($A19)&lt;(COLUMN()-44),"-",MID($A19,(COLUMN()-44),1))</f>
        <v>-</v>
      </c>
      <c r="AU19" s="7" t="str">
        <f>IF(LEN($A19)&lt;(COLUMN()-44),"-",MID($A19,(COLUMN()-44),1))</f>
        <v>-</v>
      </c>
      <c r="AW19" s="45" t="s">
        <v>15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4">
        <v>1110</v>
      </c>
      <c r="BH19" s="44"/>
      <c r="BI19" s="21"/>
      <c r="BJ19" s="7" t="str">
        <f aca="true" t="shared" si="0" ref="BJ19:BP19">IF(LEN($R19)&lt;(COLUMN()-61),"-",MID($R19,(COLUMN()-61),1))</f>
        <v>0</v>
      </c>
      <c r="BK19" s="7" t="str">
        <f t="shared" si="0"/>
        <v>-</v>
      </c>
      <c r="BL19" s="7" t="str">
        <f t="shared" si="0"/>
        <v>-</v>
      </c>
      <c r="BM19" s="7" t="str">
        <f t="shared" si="0"/>
        <v>-</v>
      </c>
      <c r="BN19" s="7" t="str">
        <f t="shared" si="0"/>
        <v>-</v>
      </c>
      <c r="BO19" s="7" t="str">
        <f t="shared" si="0"/>
        <v>-</v>
      </c>
      <c r="BP19" s="7" t="str">
        <f t="shared" si="0"/>
        <v>-</v>
      </c>
      <c r="BQ19" s="17"/>
      <c r="BR19" s="7" t="str">
        <f aca="true" t="shared" si="1" ref="BR19:BX19">IF(LEN($Z19)&lt;(COLUMN()-69),"-",MID($Z19,(COLUMN()-69),1))</f>
        <v>0</v>
      </c>
      <c r="BS19" s="7" t="str">
        <f t="shared" si="1"/>
        <v>-</v>
      </c>
      <c r="BT19" s="7" t="str">
        <f t="shared" si="1"/>
        <v>-</v>
      </c>
      <c r="BU19" s="7" t="str">
        <f t="shared" si="1"/>
        <v>-</v>
      </c>
      <c r="BV19" s="7" t="str">
        <f t="shared" si="1"/>
        <v>-</v>
      </c>
      <c r="BW19" s="7" t="str">
        <f t="shared" si="1"/>
        <v>-</v>
      </c>
      <c r="BX19" s="7" t="str">
        <f t="shared" si="1"/>
        <v>-</v>
      </c>
      <c r="BY19" s="17"/>
      <c r="BZ19" s="7" t="str">
        <f aca="true" t="shared" si="2" ref="BZ19:CF19">IF(LEN($AH19)&lt;(COLUMN()-77),"-",MID($AH19,(COLUMN()-77),1))</f>
        <v>0</v>
      </c>
      <c r="CA19" s="7" t="str">
        <f t="shared" si="2"/>
        <v>-</v>
      </c>
      <c r="CB19" s="7" t="str">
        <f t="shared" si="2"/>
        <v>-</v>
      </c>
      <c r="CC19" s="7" t="str">
        <f t="shared" si="2"/>
        <v>-</v>
      </c>
      <c r="CD19" s="7" t="str">
        <f t="shared" si="2"/>
        <v>-</v>
      </c>
      <c r="CE19" s="7" t="str">
        <f t="shared" si="2"/>
        <v>-</v>
      </c>
      <c r="CF19" s="7" t="str">
        <f t="shared" si="2"/>
        <v>-</v>
      </c>
      <c r="CG19" s="18"/>
      <c r="CH19" s="18"/>
      <c r="CI19" s="18"/>
      <c r="CJ19" s="18"/>
      <c r="CK19" s="18"/>
      <c r="CL19" s="18"/>
    </row>
    <row r="20" spans="1:90" ht="9.75" customHeigh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S20" s="17"/>
      <c r="AT20" s="17"/>
      <c r="AU20" s="17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8"/>
      <c r="CH20" s="18"/>
      <c r="CI20" s="18"/>
      <c r="CJ20" s="18"/>
      <c r="CK20" s="18"/>
      <c r="CL20" s="18"/>
    </row>
    <row r="21" spans="1:90" ht="19.5" customHeight="1">
      <c r="A21" s="73"/>
      <c r="B21" s="74"/>
      <c r="C21" s="74"/>
      <c r="E21" s="84" t="s">
        <v>16</v>
      </c>
      <c r="F21" s="84"/>
      <c r="G21" s="84"/>
      <c r="H21" s="84"/>
      <c r="I21" s="84"/>
      <c r="J21" s="84"/>
      <c r="K21" s="84"/>
      <c r="L21" s="84"/>
      <c r="M21" s="84"/>
      <c r="N21" s="84"/>
      <c r="O21" s="44">
        <v>1120</v>
      </c>
      <c r="P21" s="44"/>
      <c r="Q21" s="21"/>
      <c r="R21" s="71">
        <v>0</v>
      </c>
      <c r="S21" s="71"/>
      <c r="T21" s="71"/>
      <c r="U21" s="71"/>
      <c r="V21" s="71"/>
      <c r="W21" s="71"/>
      <c r="X21" s="71"/>
      <c r="Y21" s="8"/>
      <c r="Z21" s="71">
        <v>0</v>
      </c>
      <c r="AA21" s="71"/>
      <c r="AB21" s="71"/>
      <c r="AC21" s="71"/>
      <c r="AD21" s="71"/>
      <c r="AE21" s="71"/>
      <c r="AF21" s="71"/>
      <c r="AG21" s="8"/>
      <c r="AH21" s="71">
        <v>0</v>
      </c>
      <c r="AI21" s="71"/>
      <c r="AJ21" s="71"/>
      <c r="AK21" s="71"/>
      <c r="AL21" s="71"/>
      <c r="AM21" s="71"/>
      <c r="AN21" s="71"/>
      <c r="AS21" s="7" t="str">
        <f>IF(LEN($A21)&lt;(COLUMN()-44),"-",MID($A21,(COLUMN()-44),1))</f>
        <v>-</v>
      </c>
      <c r="AT21" s="7" t="str">
        <f>IF(LEN($A21)&lt;(COLUMN()-44),"-",MID($A21,(COLUMN()-44),1))</f>
        <v>-</v>
      </c>
      <c r="AU21" s="7" t="str">
        <f>IF(LEN($A21)&lt;(COLUMN()-44),"-",MID($A21,(COLUMN()-44),1))</f>
        <v>-</v>
      </c>
      <c r="AW21" s="84" t="s">
        <v>16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44">
        <v>1120</v>
      </c>
      <c r="BH21" s="44"/>
      <c r="BI21" s="21"/>
      <c r="BJ21" s="7" t="str">
        <f aca="true" t="shared" si="3" ref="BJ21:BP21">IF(LEN($R21)&lt;(COLUMN()-61),"-",MID($R21,(COLUMN()-61),1))</f>
        <v>0</v>
      </c>
      <c r="BK21" s="7" t="str">
        <f t="shared" si="3"/>
        <v>-</v>
      </c>
      <c r="BL21" s="7" t="str">
        <f t="shared" si="3"/>
        <v>-</v>
      </c>
      <c r="BM21" s="7" t="str">
        <f t="shared" si="3"/>
        <v>-</v>
      </c>
      <c r="BN21" s="7" t="str">
        <f t="shared" si="3"/>
        <v>-</v>
      </c>
      <c r="BO21" s="7" t="str">
        <f t="shared" si="3"/>
        <v>-</v>
      </c>
      <c r="BP21" s="7" t="str">
        <f t="shared" si="3"/>
        <v>-</v>
      </c>
      <c r="BQ21" s="17"/>
      <c r="BR21" s="7" t="str">
        <f aca="true" t="shared" si="4" ref="BR21:BX21">IF(LEN($Z21)&lt;(COLUMN()-69),"-",MID($Z21,(COLUMN()-69),1))</f>
        <v>0</v>
      </c>
      <c r="BS21" s="7" t="str">
        <f t="shared" si="4"/>
        <v>-</v>
      </c>
      <c r="BT21" s="7" t="str">
        <f t="shared" si="4"/>
        <v>-</v>
      </c>
      <c r="BU21" s="7" t="str">
        <f t="shared" si="4"/>
        <v>-</v>
      </c>
      <c r="BV21" s="7" t="str">
        <f t="shared" si="4"/>
        <v>-</v>
      </c>
      <c r="BW21" s="7" t="str">
        <f t="shared" si="4"/>
        <v>-</v>
      </c>
      <c r="BX21" s="7" t="str">
        <f t="shared" si="4"/>
        <v>-</v>
      </c>
      <c r="BY21" s="17"/>
      <c r="BZ21" s="7" t="str">
        <f aca="true" t="shared" si="5" ref="BZ21:CF21">IF(LEN($AH21)&lt;(COLUMN()-77),"-",MID($AH21,(COLUMN()-77),1))</f>
        <v>0</v>
      </c>
      <c r="CA21" s="7" t="str">
        <f t="shared" si="5"/>
        <v>-</v>
      </c>
      <c r="CB21" s="7" t="str">
        <f t="shared" si="5"/>
        <v>-</v>
      </c>
      <c r="CC21" s="7" t="str">
        <f t="shared" si="5"/>
        <v>-</v>
      </c>
      <c r="CD21" s="7" t="str">
        <f t="shared" si="5"/>
        <v>-</v>
      </c>
      <c r="CE21" s="7" t="str">
        <f t="shared" si="5"/>
        <v>-</v>
      </c>
      <c r="CF21" s="7" t="str">
        <f t="shared" si="5"/>
        <v>-</v>
      </c>
      <c r="CG21" s="18"/>
      <c r="CH21" s="18"/>
      <c r="CI21" s="18"/>
      <c r="CJ21" s="18"/>
      <c r="CK21" s="18"/>
      <c r="CL21" s="18"/>
    </row>
    <row r="22" spans="1:90" ht="9.75" customHeight="1">
      <c r="A22" s="19"/>
      <c r="B22" s="19"/>
      <c r="C22" s="19"/>
      <c r="E22" s="84"/>
      <c r="F22" s="84"/>
      <c r="G22" s="84"/>
      <c r="H22" s="84"/>
      <c r="I22" s="84"/>
      <c r="J22" s="84"/>
      <c r="K22" s="84"/>
      <c r="L22" s="84"/>
      <c r="M22" s="84"/>
      <c r="N22" s="8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S22" s="17"/>
      <c r="AT22" s="17"/>
      <c r="AU22" s="17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8"/>
      <c r="CH22" s="18"/>
      <c r="CI22" s="18"/>
      <c r="CJ22" s="18"/>
      <c r="CK22" s="18"/>
      <c r="CL22" s="18"/>
    </row>
    <row r="23" spans="1:90" ht="19.5" customHeight="1">
      <c r="A23" s="73"/>
      <c r="B23" s="74"/>
      <c r="C23" s="74"/>
      <c r="E23" s="45" t="s">
        <v>17</v>
      </c>
      <c r="F23" s="45"/>
      <c r="G23" s="45"/>
      <c r="H23" s="45"/>
      <c r="I23" s="45"/>
      <c r="J23" s="45"/>
      <c r="K23" s="45"/>
      <c r="L23" s="45"/>
      <c r="M23" s="45"/>
      <c r="N23" s="45"/>
      <c r="O23" s="44">
        <v>1130</v>
      </c>
      <c r="P23" s="44"/>
      <c r="Q23" s="21"/>
      <c r="R23" s="71">
        <v>423</v>
      </c>
      <c r="S23" s="71"/>
      <c r="T23" s="71"/>
      <c r="U23" s="71"/>
      <c r="V23" s="71"/>
      <c r="W23" s="71"/>
      <c r="X23" s="71"/>
      <c r="Y23" s="8"/>
      <c r="Z23" s="71">
        <v>0</v>
      </c>
      <c r="AA23" s="71"/>
      <c r="AB23" s="71"/>
      <c r="AC23" s="71"/>
      <c r="AD23" s="71"/>
      <c r="AE23" s="71"/>
      <c r="AF23" s="71"/>
      <c r="AG23" s="8"/>
      <c r="AH23" s="71">
        <v>0</v>
      </c>
      <c r="AI23" s="71"/>
      <c r="AJ23" s="71"/>
      <c r="AK23" s="71"/>
      <c r="AL23" s="71"/>
      <c r="AM23" s="71"/>
      <c r="AN23" s="71"/>
      <c r="AS23" s="7" t="str">
        <f>IF(LEN($A23)&lt;(COLUMN()-44),"-",MID($A23,(COLUMN()-44),1))</f>
        <v>-</v>
      </c>
      <c r="AT23" s="7" t="str">
        <f>IF(LEN($A23)&lt;(COLUMN()-44),"-",MID($A23,(COLUMN()-44),1))</f>
        <v>-</v>
      </c>
      <c r="AU23" s="7" t="str">
        <f>IF(LEN($A23)&lt;(COLUMN()-44),"-",MID($A23,(COLUMN()-44),1))</f>
        <v>-</v>
      </c>
      <c r="AW23" s="45" t="s">
        <v>17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4">
        <v>1130</v>
      </c>
      <c r="BH23" s="44"/>
      <c r="BI23" s="21"/>
      <c r="BJ23" s="7" t="str">
        <f aca="true" t="shared" si="6" ref="BJ23:BP23">IF(LEN($R23)&lt;(COLUMN()-61),"-",MID($R23,(COLUMN()-61),1))</f>
        <v>4</v>
      </c>
      <c r="BK23" s="7" t="str">
        <f t="shared" si="6"/>
        <v>2</v>
      </c>
      <c r="BL23" s="7" t="str">
        <f t="shared" si="6"/>
        <v>3</v>
      </c>
      <c r="BM23" s="7" t="str">
        <f t="shared" si="6"/>
        <v>-</v>
      </c>
      <c r="BN23" s="7" t="str">
        <f t="shared" si="6"/>
        <v>-</v>
      </c>
      <c r="BO23" s="7" t="str">
        <f t="shared" si="6"/>
        <v>-</v>
      </c>
      <c r="BP23" s="7" t="str">
        <f t="shared" si="6"/>
        <v>-</v>
      </c>
      <c r="BQ23" s="17"/>
      <c r="BR23" s="7" t="str">
        <f aca="true" t="shared" si="7" ref="BR23:BX23">IF(LEN($Z23)&lt;(COLUMN()-69),"-",MID($Z23,(COLUMN()-69),1))</f>
        <v>0</v>
      </c>
      <c r="BS23" s="7" t="str">
        <f t="shared" si="7"/>
        <v>-</v>
      </c>
      <c r="BT23" s="7" t="str">
        <f t="shared" si="7"/>
        <v>-</v>
      </c>
      <c r="BU23" s="7" t="str">
        <f t="shared" si="7"/>
        <v>-</v>
      </c>
      <c r="BV23" s="7" t="str">
        <f t="shared" si="7"/>
        <v>-</v>
      </c>
      <c r="BW23" s="7" t="str">
        <f t="shared" si="7"/>
        <v>-</v>
      </c>
      <c r="BX23" s="7" t="str">
        <f t="shared" si="7"/>
        <v>-</v>
      </c>
      <c r="BY23" s="17"/>
      <c r="BZ23" s="7" t="str">
        <f aca="true" t="shared" si="8" ref="BZ23:CF23">IF(LEN($AH23)&lt;(COLUMN()-77),"-",MID($AH23,(COLUMN()-77),1))</f>
        <v>0</v>
      </c>
      <c r="CA23" s="7" t="str">
        <f t="shared" si="8"/>
        <v>-</v>
      </c>
      <c r="CB23" s="7" t="str">
        <f t="shared" si="8"/>
        <v>-</v>
      </c>
      <c r="CC23" s="7" t="str">
        <f t="shared" si="8"/>
        <v>-</v>
      </c>
      <c r="CD23" s="7" t="str">
        <f t="shared" si="8"/>
        <v>-</v>
      </c>
      <c r="CE23" s="7" t="str">
        <f t="shared" si="8"/>
        <v>-</v>
      </c>
      <c r="CF23" s="7" t="str">
        <f t="shared" si="8"/>
        <v>-</v>
      </c>
      <c r="CG23" s="18"/>
      <c r="CH23" s="18"/>
      <c r="CI23" s="18"/>
      <c r="CJ23" s="18"/>
      <c r="CK23" s="18"/>
      <c r="CL23" s="18"/>
    </row>
    <row r="24" spans="1:90" ht="9.75" customHeight="1">
      <c r="A24" s="19"/>
      <c r="B24" s="19"/>
      <c r="C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S24" s="17"/>
      <c r="AT24" s="17"/>
      <c r="AU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8"/>
      <c r="CH24" s="18"/>
      <c r="CI24" s="18"/>
      <c r="CJ24" s="18"/>
      <c r="CK24" s="18"/>
      <c r="CL24" s="18"/>
    </row>
    <row r="25" spans="1:90" ht="19.5" customHeight="1">
      <c r="A25" s="73"/>
      <c r="B25" s="74"/>
      <c r="C25" s="74"/>
      <c r="E25" s="84" t="s">
        <v>18</v>
      </c>
      <c r="F25" s="84"/>
      <c r="G25" s="84"/>
      <c r="H25" s="84"/>
      <c r="I25" s="84"/>
      <c r="J25" s="84"/>
      <c r="K25" s="84"/>
      <c r="L25" s="84"/>
      <c r="M25" s="84"/>
      <c r="N25" s="84"/>
      <c r="O25" s="44">
        <v>1140</v>
      </c>
      <c r="P25" s="44"/>
      <c r="Q25" s="21"/>
      <c r="R25" s="71">
        <v>0</v>
      </c>
      <c r="S25" s="71"/>
      <c r="T25" s="71"/>
      <c r="U25" s="71"/>
      <c r="V25" s="71"/>
      <c r="W25" s="71"/>
      <c r="X25" s="71"/>
      <c r="Y25" s="8"/>
      <c r="Z25" s="71">
        <v>0</v>
      </c>
      <c r="AA25" s="71"/>
      <c r="AB25" s="71"/>
      <c r="AC25" s="71"/>
      <c r="AD25" s="71"/>
      <c r="AE25" s="71"/>
      <c r="AF25" s="71"/>
      <c r="AG25" s="8"/>
      <c r="AH25" s="71">
        <v>0</v>
      </c>
      <c r="AI25" s="71"/>
      <c r="AJ25" s="71"/>
      <c r="AK25" s="71"/>
      <c r="AL25" s="71"/>
      <c r="AM25" s="71"/>
      <c r="AN25" s="71"/>
      <c r="AS25" s="7" t="str">
        <f>IF(LEN($A25)&lt;(COLUMN()-44),"-",MID($A25,(COLUMN()-44),1))</f>
        <v>-</v>
      </c>
      <c r="AT25" s="7" t="str">
        <f>IF(LEN($A25)&lt;(COLUMN()-44),"-",MID($A25,(COLUMN()-44),1))</f>
        <v>-</v>
      </c>
      <c r="AU25" s="7" t="str">
        <f>IF(LEN($A25)&lt;(COLUMN()-44),"-",MID($A25,(COLUMN()-44),1))</f>
        <v>-</v>
      </c>
      <c r="AW25" s="84" t="s">
        <v>18</v>
      </c>
      <c r="AX25" s="84"/>
      <c r="AY25" s="84"/>
      <c r="AZ25" s="84"/>
      <c r="BA25" s="84"/>
      <c r="BB25" s="84"/>
      <c r="BC25" s="84"/>
      <c r="BD25" s="84"/>
      <c r="BE25" s="84"/>
      <c r="BF25" s="84"/>
      <c r="BG25" s="44">
        <v>1140</v>
      </c>
      <c r="BH25" s="44"/>
      <c r="BI25" s="21"/>
      <c r="BJ25" s="7" t="str">
        <f aca="true" t="shared" si="9" ref="BJ25:BP25">IF(LEN($R25)&lt;(COLUMN()-61),"-",MID($R25,(COLUMN()-61),1))</f>
        <v>0</v>
      </c>
      <c r="BK25" s="7" t="str">
        <f t="shared" si="9"/>
        <v>-</v>
      </c>
      <c r="BL25" s="7" t="str">
        <f t="shared" si="9"/>
        <v>-</v>
      </c>
      <c r="BM25" s="7" t="str">
        <f t="shared" si="9"/>
        <v>-</v>
      </c>
      <c r="BN25" s="7" t="str">
        <f t="shared" si="9"/>
        <v>-</v>
      </c>
      <c r="BO25" s="7" t="str">
        <f t="shared" si="9"/>
        <v>-</v>
      </c>
      <c r="BP25" s="7" t="str">
        <f t="shared" si="9"/>
        <v>-</v>
      </c>
      <c r="BQ25" s="17"/>
      <c r="BR25" s="7" t="str">
        <f aca="true" t="shared" si="10" ref="BR25:BX25">IF(LEN($Z25)&lt;(COLUMN()-69),"-",MID($Z25,(COLUMN()-69),1))</f>
        <v>0</v>
      </c>
      <c r="BS25" s="7" t="str">
        <f t="shared" si="10"/>
        <v>-</v>
      </c>
      <c r="BT25" s="7" t="str">
        <f t="shared" si="10"/>
        <v>-</v>
      </c>
      <c r="BU25" s="7" t="str">
        <f t="shared" si="10"/>
        <v>-</v>
      </c>
      <c r="BV25" s="7" t="str">
        <f t="shared" si="10"/>
        <v>-</v>
      </c>
      <c r="BW25" s="7" t="str">
        <f t="shared" si="10"/>
        <v>-</v>
      </c>
      <c r="BX25" s="7" t="str">
        <f t="shared" si="10"/>
        <v>-</v>
      </c>
      <c r="BY25" s="17"/>
      <c r="BZ25" s="7" t="str">
        <f aca="true" t="shared" si="11" ref="BZ25:CF25">IF(LEN($AH25)&lt;(COLUMN()-77),"-",MID($AH25,(COLUMN()-77),1))</f>
        <v>0</v>
      </c>
      <c r="CA25" s="7" t="str">
        <f t="shared" si="11"/>
        <v>-</v>
      </c>
      <c r="CB25" s="7" t="str">
        <f t="shared" si="11"/>
        <v>-</v>
      </c>
      <c r="CC25" s="7" t="str">
        <f t="shared" si="11"/>
        <v>-</v>
      </c>
      <c r="CD25" s="7" t="str">
        <f t="shared" si="11"/>
        <v>-</v>
      </c>
      <c r="CE25" s="7" t="str">
        <f t="shared" si="11"/>
        <v>-</v>
      </c>
      <c r="CF25" s="7" t="str">
        <f t="shared" si="11"/>
        <v>-</v>
      </c>
      <c r="CG25" s="18"/>
      <c r="CH25" s="18"/>
      <c r="CI25" s="18"/>
      <c r="CJ25" s="18"/>
      <c r="CK25" s="18"/>
      <c r="CL25" s="18"/>
    </row>
    <row r="26" spans="1:90" ht="9.75" customHeight="1">
      <c r="A26" s="19"/>
      <c r="B26" s="19"/>
      <c r="C26" s="19"/>
      <c r="E26" s="84"/>
      <c r="F26" s="84"/>
      <c r="G26" s="84"/>
      <c r="H26" s="84"/>
      <c r="I26" s="84"/>
      <c r="J26" s="84"/>
      <c r="K26" s="84"/>
      <c r="L26" s="84"/>
      <c r="M26" s="84"/>
      <c r="N26" s="8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S26" s="17"/>
      <c r="AT26" s="17"/>
      <c r="AU26" s="17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8"/>
      <c r="CH26" s="18"/>
      <c r="CI26" s="18"/>
      <c r="CJ26" s="18"/>
      <c r="CK26" s="18"/>
      <c r="CL26" s="18"/>
    </row>
    <row r="27" spans="1:90" ht="19.5" customHeight="1">
      <c r="A27" s="73"/>
      <c r="B27" s="74"/>
      <c r="C27" s="74"/>
      <c r="E27" s="45" t="s">
        <v>19</v>
      </c>
      <c r="F27" s="45"/>
      <c r="G27" s="45"/>
      <c r="H27" s="45"/>
      <c r="I27" s="45"/>
      <c r="J27" s="45"/>
      <c r="K27" s="45"/>
      <c r="L27" s="45"/>
      <c r="M27" s="45"/>
      <c r="N27" s="45"/>
      <c r="O27" s="44">
        <v>1150</v>
      </c>
      <c r="P27" s="44"/>
      <c r="Q27" s="21"/>
      <c r="R27" s="71">
        <v>0</v>
      </c>
      <c r="S27" s="71"/>
      <c r="T27" s="71"/>
      <c r="U27" s="71"/>
      <c r="V27" s="71"/>
      <c r="W27" s="71"/>
      <c r="X27" s="71"/>
      <c r="Y27" s="8"/>
      <c r="Z27" s="71">
        <v>0</v>
      </c>
      <c r="AA27" s="71"/>
      <c r="AB27" s="71"/>
      <c r="AC27" s="71"/>
      <c r="AD27" s="71"/>
      <c r="AE27" s="71"/>
      <c r="AF27" s="71"/>
      <c r="AG27" s="8"/>
      <c r="AH27" s="71">
        <v>0</v>
      </c>
      <c r="AI27" s="71"/>
      <c r="AJ27" s="71"/>
      <c r="AK27" s="71"/>
      <c r="AL27" s="71"/>
      <c r="AM27" s="71"/>
      <c r="AN27" s="71"/>
      <c r="AS27" s="7" t="str">
        <f>IF(LEN($A27)&lt;(COLUMN()-44),"-",MID($A27,(COLUMN()-44),1))</f>
        <v>-</v>
      </c>
      <c r="AT27" s="7" t="str">
        <f>IF(LEN($A27)&lt;(COLUMN()-44),"-",MID($A27,(COLUMN()-44),1))</f>
        <v>-</v>
      </c>
      <c r="AU27" s="7" t="str">
        <f>IF(LEN($A27)&lt;(COLUMN()-44),"-",MID($A27,(COLUMN()-44),1))</f>
        <v>-</v>
      </c>
      <c r="AW27" s="45" t="s">
        <v>19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4">
        <v>1150</v>
      </c>
      <c r="BH27" s="44"/>
      <c r="BI27" s="21"/>
      <c r="BJ27" s="7" t="str">
        <f aca="true" t="shared" si="12" ref="BJ27:BP27">IF(LEN($R27)&lt;(COLUMN()-61),"-",MID($R27,(COLUMN()-61),1))</f>
        <v>0</v>
      </c>
      <c r="BK27" s="7" t="str">
        <f t="shared" si="12"/>
        <v>-</v>
      </c>
      <c r="BL27" s="7" t="str">
        <f t="shared" si="12"/>
        <v>-</v>
      </c>
      <c r="BM27" s="7" t="str">
        <f t="shared" si="12"/>
        <v>-</v>
      </c>
      <c r="BN27" s="7" t="str">
        <f t="shared" si="12"/>
        <v>-</v>
      </c>
      <c r="BO27" s="7" t="str">
        <f t="shared" si="12"/>
        <v>-</v>
      </c>
      <c r="BP27" s="7" t="str">
        <f t="shared" si="12"/>
        <v>-</v>
      </c>
      <c r="BQ27" s="17"/>
      <c r="BR27" s="7" t="str">
        <f aca="true" t="shared" si="13" ref="BR27:BX27">IF(LEN($Z27)&lt;(COLUMN()-69),"-",MID($Z27,(COLUMN()-69),1))</f>
        <v>0</v>
      </c>
      <c r="BS27" s="7" t="str">
        <f t="shared" si="13"/>
        <v>-</v>
      </c>
      <c r="BT27" s="7" t="str">
        <f t="shared" si="13"/>
        <v>-</v>
      </c>
      <c r="BU27" s="7" t="str">
        <f t="shared" si="13"/>
        <v>-</v>
      </c>
      <c r="BV27" s="7" t="str">
        <f t="shared" si="13"/>
        <v>-</v>
      </c>
      <c r="BW27" s="7" t="str">
        <f t="shared" si="13"/>
        <v>-</v>
      </c>
      <c r="BX27" s="7" t="str">
        <f t="shared" si="13"/>
        <v>-</v>
      </c>
      <c r="BY27" s="17"/>
      <c r="BZ27" s="7" t="str">
        <f aca="true" t="shared" si="14" ref="BZ27:CF27">IF(LEN($AH27)&lt;(COLUMN()-77),"-",MID($AH27,(COLUMN()-77),1))</f>
        <v>0</v>
      </c>
      <c r="CA27" s="7" t="str">
        <f t="shared" si="14"/>
        <v>-</v>
      </c>
      <c r="CB27" s="7" t="str">
        <f t="shared" si="14"/>
        <v>-</v>
      </c>
      <c r="CC27" s="7" t="str">
        <f t="shared" si="14"/>
        <v>-</v>
      </c>
      <c r="CD27" s="7" t="str">
        <f t="shared" si="14"/>
        <v>-</v>
      </c>
      <c r="CE27" s="7" t="str">
        <f t="shared" si="14"/>
        <v>-</v>
      </c>
      <c r="CF27" s="7" t="str">
        <f t="shared" si="14"/>
        <v>-</v>
      </c>
      <c r="CG27" s="18"/>
      <c r="CH27" s="18"/>
      <c r="CI27" s="18"/>
      <c r="CJ27" s="18"/>
      <c r="CK27" s="18"/>
      <c r="CL27" s="18"/>
    </row>
    <row r="28" spans="1:90" ht="9.75" customHeight="1">
      <c r="A28" s="19"/>
      <c r="B28" s="19"/>
      <c r="C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S28" s="17"/>
      <c r="AT28" s="17"/>
      <c r="AU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8"/>
      <c r="CH28" s="18"/>
      <c r="CI28" s="18"/>
      <c r="CJ28" s="18"/>
      <c r="CK28" s="18"/>
      <c r="CL28" s="18"/>
    </row>
    <row r="29" spans="1:90" ht="19.5" customHeight="1">
      <c r="A29" s="73"/>
      <c r="B29" s="74"/>
      <c r="C29" s="74"/>
      <c r="E29" s="45" t="s">
        <v>20</v>
      </c>
      <c r="F29" s="45"/>
      <c r="G29" s="45"/>
      <c r="H29" s="45"/>
      <c r="I29" s="45"/>
      <c r="J29" s="45"/>
      <c r="K29" s="45"/>
      <c r="L29" s="45"/>
      <c r="M29" s="45"/>
      <c r="N29" s="45"/>
      <c r="O29" s="44">
        <v>1160</v>
      </c>
      <c r="P29" s="44"/>
      <c r="Q29" s="21"/>
      <c r="R29" s="71">
        <v>0</v>
      </c>
      <c r="S29" s="71"/>
      <c r="T29" s="71"/>
      <c r="U29" s="71"/>
      <c r="V29" s="71"/>
      <c r="W29" s="71"/>
      <c r="X29" s="71"/>
      <c r="Y29" s="8"/>
      <c r="Z29" s="71">
        <v>0</v>
      </c>
      <c r="AA29" s="71"/>
      <c r="AB29" s="71"/>
      <c r="AC29" s="71"/>
      <c r="AD29" s="71"/>
      <c r="AE29" s="71"/>
      <c r="AF29" s="71"/>
      <c r="AG29" s="8"/>
      <c r="AH29" s="71">
        <v>0</v>
      </c>
      <c r="AI29" s="71"/>
      <c r="AJ29" s="71"/>
      <c r="AK29" s="71"/>
      <c r="AL29" s="71"/>
      <c r="AM29" s="71"/>
      <c r="AN29" s="71"/>
      <c r="AS29" s="7" t="str">
        <f>IF(LEN($A29)&lt;(COLUMN()-44),"-",MID($A29,(COLUMN()-44),1))</f>
        <v>-</v>
      </c>
      <c r="AT29" s="7" t="str">
        <f>IF(LEN($A29)&lt;(COLUMN()-44),"-",MID($A29,(COLUMN()-44),1))</f>
        <v>-</v>
      </c>
      <c r="AU29" s="7" t="str">
        <f>IF(LEN($A29)&lt;(COLUMN()-44),"-",MID($A29,(COLUMN()-44),1))</f>
        <v>-</v>
      </c>
      <c r="AW29" s="45" t="s">
        <v>20</v>
      </c>
      <c r="AX29" s="45"/>
      <c r="AY29" s="45"/>
      <c r="AZ29" s="45"/>
      <c r="BA29" s="45"/>
      <c r="BB29" s="45"/>
      <c r="BC29" s="45"/>
      <c r="BD29" s="45"/>
      <c r="BE29" s="45"/>
      <c r="BF29" s="45"/>
      <c r="BG29" s="44">
        <v>1160</v>
      </c>
      <c r="BH29" s="44"/>
      <c r="BI29" s="21"/>
      <c r="BJ29" s="7" t="str">
        <f aca="true" t="shared" si="15" ref="BJ29:BP29">IF(LEN($R29)&lt;(COLUMN()-61),"-",MID($R29,(COLUMN()-61),1))</f>
        <v>0</v>
      </c>
      <c r="BK29" s="7" t="str">
        <f t="shared" si="15"/>
        <v>-</v>
      </c>
      <c r="BL29" s="7" t="str">
        <f t="shared" si="15"/>
        <v>-</v>
      </c>
      <c r="BM29" s="7" t="str">
        <f t="shared" si="15"/>
        <v>-</v>
      </c>
      <c r="BN29" s="7" t="str">
        <f t="shared" si="15"/>
        <v>-</v>
      </c>
      <c r="BO29" s="7" t="str">
        <f t="shared" si="15"/>
        <v>-</v>
      </c>
      <c r="BP29" s="7" t="str">
        <f t="shared" si="15"/>
        <v>-</v>
      </c>
      <c r="BQ29" s="17"/>
      <c r="BR29" s="7" t="str">
        <f aca="true" t="shared" si="16" ref="BR29:BX29">IF(LEN($Z29)&lt;(COLUMN()-69),"-",MID($Z29,(COLUMN()-69),1))</f>
        <v>0</v>
      </c>
      <c r="BS29" s="7" t="str">
        <f t="shared" si="16"/>
        <v>-</v>
      </c>
      <c r="BT29" s="7" t="str">
        <f t="shared" si="16"/>
        <v>-</v>
      </c>
      <c r="BU29" s="7" t="str">
        <f t="shared" si="16"/>
        <v>-</v>
      </c>
      <c r="BV29" s="7" t="str">
        <f t="shared" si="16"/>
        <v>-</v>
      </c>
      <c r="BW29" s="7" t="str">
        <f t="shared" si="16"/>
        <v>-</v>
      </c>
      <c r="BX29" s="7" t="str">
        <f t="shared" si="16"/>
        <v>-</v>
      </c>
      <c r="BY29" s="17"/>
      <c r="BZ29" s="7" t="str">
        <f aca="true" t="shared" si="17" ref="BZ29:CF29">IF(LEN($AH29)&lt;(COLUMN()-77),"-",MID($AH29,(COLUMN()-77),1))</f>
        <v>0</v>
      </c>
      <c r="CA29" s="7" t="str">
        <f t="shared" si="17"/>
        <v>-</v>
      </c>
      <c r="CB29" s="7" t="str">
        <f t="shared" si="17"/>
        <v>-</v>
      </c>
      <c r="CC29" s="7" t="str">
        <f t="shared" si="17"/>
        <v>-</v>
      </c>
      <c r="CD29" s="7" t="str">
        <f t="shared" si="17"/>
        <v>-</v>
      </c>
      <c r="CE29" s="7" t="str">
        <f t="shared" si="17"/>
        <v>-</v>
      </c>
      <c r="CF29" s="7" t="str">
        <f t="shared" si="17"/>
        <v>-</v>
      </c>
      <c r="CG29" s="18"/>
      <c r="CH29" s="18"/>
      <c r="CI29" s="18"/>
      <c r="CJ29" s="18"/>
      <c r="CK29" s="18"/>
      <c r="CL29" s="18"/>
    </row>
    <row r="30" spans="1:90" ht="9.75" customHeight="1">
      <c r="A30" s="19"/>
      <c r="B30" s="19"/>
      <c r="C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S30" s="17"/>
      <c r="AT30" s="17"/>
      <c r="AU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8"/>
      <c r="CH30" s="18"/>
      <c r="CI30" s="18"/>
      <c r="CJ30" s="18"/>
      <c r="CK30" s="18"/>
      <c r="CL30" s="18"/>
    </row>
    <row r="31" spans="1:90" ht="19.5" customHeight="1">
      <c r="A31" s="73"/>
      <c r="B31" s="74"/>
      <c r="C31" s="74"/>
      <c r="E31" s="45" t="s">
        <v>21</v>
      </c>
      <c r="F31" s="45"/>
      <c r="G31" s="45"/>
      <c r="H31" s="45"/>
      <c r="I31" s="45"/>
      <c r="J31" s="45"/>
      <c r="K31" s="45"/>
      <c r="L31" s="45"/>
      <c r="M31" s="45"/>
      <c r="N31" s="45"/>
      <c r="O31" s="44">
        <v>1170</v>
      </c>
      <c r="P31" s="44"/>
      <c r="Q31" s="21"/>
      <c r="R31" s="71">
        <v>0</v>
      </c>
      <c r="S31" s="71"/>
      <c r="T31" s="71"/>
      <c r="U31" s="71"/>
      <c r="V31" s="71"/>
      <c r="W31" s="71"/>
      <c r="X31" s="71"/>
      <c r="Y31" s="8"/>
      <c r="Z31" s="71">
        <v>0</v>
      </c>
      <c r="AA31" s="71"/>
      <c r="AB31" s="71"/>
      <c r="AC31" s="71"/>
      <c r="AD31" s="71"/>
      <c r="AE31" s="71"/>
      <c r="AF31" s="71"/>
      <c r="AG31" s="8"/>
      <c r="AH31" s="71">
        <v>0</v>
      </c>
      <c r="AI31" s="71"/>
      <c r="AJ31" s="71"/>
      <c r="AK31" s="71"/>
      <c r="AL31" s="71"/>
      <c r="AM31" s="71"/>
      <c r="AN31" s="71"/>
      <c r="AS31" s="7" t="str">
        <f>IF(LEN($A31)&lt;(COLUMN()-44),"-",MID($A31,(COLUMN()-44),1))</f>
        <v>-</v>
      </c>
      <c r="AT31" s="7" t="str">
        <f>IF(LEN($A31)&lt;(COLUMN()-44),"-",MID($A31,(COLUMN()-44),1))</f>
        <v>-</v>
      </c>
      <c r="AU31" s="7" t="str">
        <f>IF(LEN($A31)&lt;(COLUMN()-44),"-",MID($A31,(COLUMN()-44),1))</f>
        <v>-</v>
      </c>
      <c r="AW31" s="45" t="s">
        <v>21</v>
      </c>
      <c r="AX31" s="45"/>
      <c r="AY31" s="45"/>
      <c r="AZ31" s="45"/>
      <c r="BA31" s="45"/>
      <c r="BB31" s="45"/>
      <c r="BC31" s="45"/>
      <c r="BD31" s="45"/>
      <c r="BE31" s="45"/>
      <c r="BF31" s="45"/>
      <c r="BG31" s="44">
        <v>1170</v>
      </c>
      <c r="BH31" s="44"/>
      <c r="BI31" s="21"/>
      <c r="BJ31" s="7" t="str">
        <f aca="true" t="shared" si="18" ref="BJ31:BP31">IF(LEN($R31)&lt;(COLUMN()-61),"-",MID($R31,(COLUMN()-61),1))</f>
        <v>0</v>
      </c>
      <c r="BK31" s="7" t="str">
        <f t="shared" si="18"/>
        <v>-</v>
      </c>
      <c r="BL31" s="7" t="str">
        <f t="shared" si="18"/>
        <v>-</v>
      </c>
      <c r="BM31" s="7" t="str">
        <f t="shared" si="18"/>
        <v>-</v>
      </c>
      <c r="BN31" s="7" t="str">
        <f t="shared" si="18"/>
        <v>-</v>
      </c>
      <c r="BO31" s="7" t="str">
        <f t="shared" si="18"/>
        <v>-</v>
      </c>
      <c r="BP31" s="7" t="str">
        <f t="shared" si="18"/>
        <v>-</v>
      </c>
      <c r="BQ31" s="17"/>
      <c r="BR31" s="7" t="str">
        <f aca="true" t="shared" si="19" ref="BR31:BX31">IF(LEN($Z31)&lt;(COLUMN()-69),"-",MID($Z31,(COLUMN()-69),1))</f>
        <v>0</v>
      </c>
      <c r="BS31" s="7" t="str">
        <f t="shared" si="19"/>
        <v>-</v>
      </c>
      <c r="BT31" s="7" t="str">
        <f t="shared" si="19"/>
        <v>-</v>
      </c>
      <c r="BU31" s="7" t="str">
        <f t="shared" si="19"/>
        <v>-</v>
      </c>
      <c r="BV31" s="7" t="str">
        <f t="shared" si="19"/>
        <v>-</v>
      </c>
      <c r="BW31" s="7" t="str">
        <f t="shared" si="19"/>
        <v>-</v>
      </c>
      <c r="BX31" s="7" t="str">
        <f t="shared" si="19"/>
        <v>-</v>
      </c>
      <c r="BY31" s="17"/>
      <c r="BZ31" s="7" t="str">
        <f aca="true" t="shared" si="20" ref="BZ31:CF31">IF(LEN($AH31)&lt;(COLUMN()-77),"-",MID($AH31,(COLUMN()-77),1))</f>
        <v>0</v>
      </c>
      <c r="CA31" s="7" t="str">
        <f t="shared" si="20"/>
        <v>-</v>
      </c>
      <c r="CB31" s="7" t="str">
        <f t="shared" si="20"/>
        <v>-</v>
      </c>
      <c r="CC31" s="7" t="str">
        <f t="shared" si="20"/>
        <v>-</v>
      </c>
      <c r="CD31" s="7" t="str">
        <f t="shared" si="20"/>
        <v>-</v>
      </c>
      <c r="CE31" s="7" t="str">
        <f t="shared" si="20"/>
        <v>-</v>
      </c>
      <c r="CF31" s="7" t="str">
        <f t="shared" si="20"/>
        <v>-</v>
      </c>
      <c r="CG31" s="18"/>
      <c r="CH31" s="18"/>
      <c r="CI31" s="18"/>
      <c r="CJ31" s="18"/>
      <c r="CK31" s="18"/>
      <c r="CL31" s="18"/>
    </row>
    <row r="32" spans="1:90" ht="9.75" customHeight="1">
      <c r="A32" s="19"/>
      <c r="B32" s="19"/>
      <c r="C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S32" s="17"/>
      <c r="AT32" s="17"/>
      <c r="AU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8"/>
      <c r="CH32" s="18"/>
      <c r="CI32" s="18"/>
      <c r="CJ32" s="18"/>
      <c r="CK32" s="18"/>
      <c r="CL32" s="18"/>
    </row>
    <row r="33" spans="1:90" ht="19.5" customHeight="1">
      <c r="A33" s="73"/>
      <c r="B33" s="74"/>
      <c r="C33" s="74"/>
      <c r="E33" s="45" t="s">
        <v>22</v>
      </c>
      <c r="F33" s="45"/>
      <c r="G33" s="45"/>
      <c r="H33" s="45"/>
      <c r="I33" s="45"/>
      <c r="J33" s="45"/>
      <c r="K33" s="45"/>
      <c r="L33" s="45"/>
      <c r="M33" s="45"/>
      <c r="N33" s="45"/>
      <c r="O33" s="44">
        <v>1100</v>
      </c>
      <c r="P33" s="44"/>
      <c r="Q33" s="21"/>
      <c r="R33" s="72">
        <f>П000010111004+П000010112004+П000010113004+П000010114004+П000010115004+П000010116004+П000010117004+SUM('[1]Прил1'!U28:Z29)</f>
        <v>423</v>
      </c>
      <c r="S33" s="72"/>
      <c r="T33" s="72"/>
      <c r="U33" s="72"/>
      <c r="V33" s="72"/>
      <c r="W33" s="72"/>
      <c r="X33" s="72"/>
      <c r="Y33" s="8"/>
      <c r="Z33" s="72">
        <f>П000010111005+П000010112005+П000010113005+П000010114005+П000010115005+П000010116005+П000010117005+SUM('[1]Прил1'!AB28:AG29)</f>
        <v>0</v>
      </c>
      <c r="AA33" s="72"/>
      <c r="AB33" s="72"/>
      <c r="AC33" s="72"/>
      <c r="AD33" s="72"/>
      <c r="AE33" s="72"/>
      <c r="AF33" s="72"/>
      <c r="AG33" s="8"/>
      <c r="AH33" s="72">
        <f>П000010111006+П000010112006+П000010113006+П000010114006+П000010115006+П000010116006+П000010117006+SUM('[1]Прил1'!AI28:AN29)</f>
        <v>0</v>
      </c>
      <c r="AI33" s="72"/>
      <c r="AJ33" s="72"/>
      <c r="AK33" s="72"/>
      <c r="AL33" s="72"/>
      <c r="AM33" s="72"/>
      <c r="AN33" s="72"/>
      <c r="AS33" s="7" t="str">
        <f>IF(LEN($A33)&lt;(COLUMN()-44),"-",MID($A33,(COLUMN()-44),1))</f>
        <v>-</v>
      </c>
      <c r="AT33" s="7" t="str">
        <f>IF(LEN($A33)&lt;(COLUMN()-44),"-",MID($A33,(COLUMN()-44),1))</f>
        <v>-</v>
      </c>
      <c r="AU33" s="7" t="str">
        <f>IF(LEN($A33)&lt;(COLUMN()-44),"-",MID($A33,(COLUMN()-44),1))</f>
        <v>-</v>
      </c>
      <c r="AW33" s="45" t="s">
        <v>22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4">
        <v>1100</v>
      </c>
      <c r="BH33" s="44"/>
      <c r="BI33" s="21"/>
      <c r="BJ33" s="7" t="str">
        <f aca="true" t="shared" si="21" ref="BJ33:BP33">IF(LEN($R33)&lt;(COLUMN()-61),"-",MID($R33,(COLUMN()-61),1))</f>
        <v>4</v>
      </c>
      <c r="BK33" s="7" t="str">
        <f t="shared" si="21"/>
        <v>2</v>
      </c>
      <c r="BL33" s="7" t="str">
        <f t="shared" si="21"/>
        <v>3</v>
      </c>
      <c r="BM33" s="7" t="str">
        <f t="shared" si="21"/>
        <v>-</v>
      </c>
      <c r="BN33" s="7" t="str">
        <f t="shared" si="21"/>
        <v>-</v>
      </c>
      <c r="BO33" s="7" t="str">
        <f t="shared" si="21"/>
        <v>-</v>
      </c>
      <c r="BP33" s="7" t="str">
        <f t="shared" si="21"/>
        <v>-</v>
      </c>
      <c r="BQ33" s="17"/>
      <c r="BR33" s="7" t="str">
        <f aca="true" t="shared" si="22" ref="BR33:BX33">IF(LEN($Z33)&lt;(COLUMN()-69),"-",MID($Z33,(COLUMN()-69),1))</f>
        <v>0</v>
      </c>
      <c r="BS33" s="7" t="str">
        <f t="shared" si="22"/>
        <v>-</v>
      </c>
      <c r="BT33" s="7" t="str">
        <f t="shared" si="22"/>
        <v>-</v>
      </c>
      <c r="BU33" s="7" t="str">
        <f t="shared" si="22"/>
        <v>-</v>
      </c>
      <c r="BV33" s="7" t="str">
        <f t="shared" si="22"/>
        <v>-</v>
      </c>
      <c r="BW33" s="7" t="str">
        <f t="shared" si="22"/>
        <v>-</v>
      </c>
      <c r="BX33" s="7" t="str">
        <f t="shared" si="22"/>
        <v>-</v>
      </c>
      <c r="BY33" s="17"/>
      <c r="BZ33" s="7" t="str">
        <f aca="true" t="shared" si="23" ref="BZ33:CF33">IF(LEN($AH33)&lt;(COLUMN()-77),"-",MID($AH33,(COLUMN()-77),1))</f>
        <v>0</v>
      </c>
      <c r="CA33" s="7" t="str">
        <f t="shared" si="23"/>
        <v>-</v>
      </c>
      <c r="CB33" s="7" t="str">
        <f t="shared" si="23"/>
        <v>-</v>
      </c>
      <c r="CC33" s="7" t="str">
        <f t="shared" si="23"/>
        <v>-</v>
      </c>
      <c r="CD33" s="7" t="str">
        <f t="shared" si="23"/>
        <v>-</v>
      </c>
      <c r="CE33" s="7" t="str">
        <f t="shared" si="23"/>
        <v>-</v>
      </c>
      <c r="CF33" s="7" t="str">
        <f t="shared" si="23"/>
        <v>-</v>
      </c>
      <c r="CG33" s="18"/>
      <c r="CH33" s="18"/>
      <c r="CI33" s="18"/>
      <c r="CJ33" s="18"/>
      <c r="CK33" s="18"/>
      <c r="CL33" s="18"/>
    </row>
    <row r="34" spans="1:90" ht="9.75" customHeight="1">
      <c r="A34" s="19"/>
      <c r="B34" s="19"/>
      <c r="C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S34" s="17"/>
      <c r="AT34" s="17"/>
      <c r="AU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8"/>
      <c r="CH34" s="18"/>
      <c r="CI34" s="18"/>
      <c r="CJ34" s="18"/>
      <c r="CK34" s="18"/>
      <c r="CL34" s="18"/>
    </row>
    <row r="35" spans="1:90" ht="39.75" customHeight="1" hidden="1">
      <c r="A35" s="8"/>
      <c r="B35" s="8"/>
      <c r="C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S35" s="17"/>
      <c r="AT35" s="17"/>
      <c r="AU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8"/>
      <c r="CH35" s="18"/>
      <c r="CI35" s="18"/>
      <c r="CJ35" s="18"/>
      <c r="CK35" s="18"/>
      <c r="CL35" s="18"/>
    </row>
    <row r="36" spans="1:90" ht="19.5" customHeight="1">
      <c r="A36" s="22"/>
      <c r="B36" s="22"/>
      <c r="C36" s="22"/>
      <c r="D36" s="23"/>
      <c r="E36" s="23" t="s">
        <v>23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S36" s="25"/>
      <c r="AT36" s="25"/>
      <c r="AU36" s="25"/>
      <c r="AV36" s="23"/>
      <c r="AW36" s="23" t="s">
        <v>23</v>
      </c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5"/>
      <c r="BK36" s="25"/>
      <c r="BL36" s="25"/>
      <c r="BM36" s="17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18"/>
      <c r="CH36" s="18"/>
      <c r="CI36" s="18"/>
      <c r="CJ36" s="18"/>
      <c r="CK36" s="18"/>
      <c r="CL36" s="18"/>
    </row>
    <row r="37" spans="1:90" ht="9.75" customHeight="1">
      <c r="A37" s="26"/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S37" s="25"/>
      <c r="AT37" s="25"/>
      <c r="AU37" s="25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5"/>
      <c r="BK37" s="25"/>
      <c r="BL37" s="25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8"/>
      <c r="CH37" s="18"/>
      <c r="CI37" s="18"/>
      <c r="CJ37" s="18"/>
      <c r="CK37" s="18"/>
      <c r="CL37" s="18"/>
    </row>
    <row r="38" spans="1:90" ht="19.5" customHeight="1">
      <c r="A38" s="73"/>
      <c r="B38" s="74"/>
      <c r="C38" s="74"/>
      <c r="E38" s="45" t="s">
        <v>24</v>
      </c>
      <c r="F38" s="45"/>
      <c r="G38" s="45"/>
      <c r="H38" s="45"/>
      <c r="I38" s="45"/>
      <c r="J38" s="45"/>
      <c r="K38" s="45"/>
      <c r="L38" s="45"/>
      <c r="M38" s="45"/>
      <c r="N38" s="45"/>
      <c r="O38" s="44">
        <v>1210</v>
      </c>
      <c r="P38" s="44"/>
      <c r="Q38" s="21"/>
      <c r="R38" s="71">
        <v>0</v>
      </c>
      <c r="S38" s="71"/>
      <c r="T38" s="71"/>
      <c r="U38" s="71"/>
      <c r="V38" s="71"/>
      <c r="W38" s="71"/>
      <c r="X38" s="71"/>
      <c r="Y38" s="8"/>
      <c r="Z38" s="71">
        <v>0</v>
      </c>
      <c r="AA38" s="71"/>
      <c r="AB38" s="71"/>
      <c r="AC38" s="71"/>
      <c r="AD38" s="71"/>
      <c r="AE38" s="71"/>
      <c r="AF38" s="71"/>
      <c r="AG38" s="8"/>
      <c r="AH38" s="71">
        <v>0</v>
      </c>
      <c r="AI38" s="71"/>
      <c r="AJ38" s="71"/>
      <c r="AK38" s="71"/>
      <c r="AL38" s="71"/>
      <c r="AM38" s="71"/>
      <c r="AN38" s="71"/>
      <c r="AS38" s="7" t="str">
        <f>IF(LEN($A38)&lt;(COLUMN()-44),"-",MID($A38,(COLUMN()-44),1))</f>
        <v>-</v>
      </c>
      <c r="AT38" s="7" t="str">
        <f>IF(LEN($A38)&lt;(COLUMN()-44),"-",MID($A38,(COLUMN()-44),1))</f>
        <v>-</v>
      </c>
      <c r="AU38" s="7" t="str">
        <f>IF(LEN($A38)&lt;(COLUMN()-44),"-",MID($A38,(COLUMN()-44),1))</f>
        <v>-</v>
      </c>
      <c r="AW38" s="45" t="s">
        <v>24</v>
      </c>
      <c r="AX38" s="45"/>
      <c r="AY38" s="45"/>
      <c r="AZ38" s="45"/>
      <c r="BA38" s="45"/>
      <c r="BB38" s="45"/>
      <c r="BC38" s="45"/>
      <c r="BD38" s="45"/>
      <c r="BE38" s="45"/>
      <c r="BF38" s="45"/>
      <c r="BG38" s="44">
        <v>1210</v>
      </c>
      <c r="BH38" s="44"/>
      <c r="BI38" s="21"/>
      <c r="BJ38" s="7" t="str">
        <f aca="true" t="shared" si="24" ref="BJ38:BP38">IF(LEN($R38)&lt;(COLUMN()-61),"-",MID($R38,(COLUMN()-61),1))</f>
        <v>0</v>
      </c>
      <c r="BK38" s="7" t="str">
        <f t="shared" si="24"/>
        <v>-</v>
      </c>
      <c r="BL38" s="7" t="str">
        <f t="shared" si="24"/>
        <v>-</v>
      </c>
      <c r="BM38" s="7" t="str">
        <f t="shared" si="24"/>
        <v>-</v>
      </c>
      <c r="BN38" s="7" t="str">
        <f t="shared" si="24"/>
        <v>-</v>
      </c>
      <c r="BO38" s="7" t="str">
        <f t="shared" si="24"/>
        <v>-</v>
      </c>
      <c r="BP38" s="7" t="str">
        <f t="shared" si="24"/>
        <v>-</v>
      </c>
      <c r="BQ38" s="17"/>
      <c r="BR38" s="7" t="str">
        <f aca="true" t="shared" si="25" ref="BR38:BX38">IF(LEN($Z38)&lt;(COLUMN()-69),"-",MID($Z38,(COLUMN()-69),1))</f>
        <v>0</v>
      </c>
      <c r="BS38" s="7" t="str">
        <f t="shared" si="25"/>
        <v>-</v>
      </c>
      <c r="BT38" s="7" t="str">
        <f t="shared" si="25"/>
        <v>-</v>
      </c>
      <c r="BU38" s="7" t="str">
        <f t="shared" si="25"/>
        <v>-</v>
      </c>
      <c r="BV38" s="7" t="str">
        <f t="shared" si="25"/>
        <v>-</v>
      </c>
      <c r="BW38" s="7" t="str">
        <f t="shared" si="25"/>
        <v>-</v>
      </c>
      <c r="BX38" s="7" t="str">
        <f t="shared" si="25"/>
        <v>-</v>
      </c>
      <c r="BY38" s="17"/>
      <c r="BZ38" s="7" t="str">
        <f aca="true" t="shared" si="26" ref="BZ38:CF38">IF(LEN($AH38)&lt;(COLUMN()-77),"-",MID($AH38,(COLUMN()-77),1))</f>
        <v>0</v>
      </c>
      <c r="CA38" s="7" t="str">
        <f t="shared" si="26"/>
        <v>-</v>
      </c>
      <c r="CB38" s="7" t="str">
        <f t="shared" si="26"/>
        <v>-</v>
      </c>
      <c r="CC38" s="7" t="str">
        <f t="shared" si="26"/>
        <v>-</v>
      </c>
      <c r="CD38" s="7" t="str">
        <f t="shared" si="26"/>
        <v>-</v>
      </c>
      <c r="CE38" s="7" t="str">
        <f t="shared" si="26"/>
        <v>-</v>
      </c>
      <c r="CF38" s="7" t="str">
        <f t="shared" si="26"/>
        <v>-</v>
      </c>
      <c r="CG38" s="18"/>
      <c r="CH38" s="18"/>
      <c r="CI38" s="18"/>
      <c r="CJ38" s="18"/>
      <c r="CK38" s="18"/>
      <c r="CL38" s="18"/>
    </row>
    <row r="39" spans="1:90" ht="9.75" customHeight="1">
      <c r="A39" s="19"/>
      <c r="B39" s="19"/>
      <c r="C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S39" s="17"/>
      <c r="AT39" s="17"/>
      <c r="AU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8"/>
      <c r="CH39" s="18"/>
      <c r="CI39" s="18"/>
      <c r="CJ39" s="18"/>
      <c r="CK39" s="18"/>
      <c r="CL39" s="18"/>
    </row>
    <row r="40" spans="1:90" ht="19.5" customHeight="1">
      <c r="A40" s="73"/>
      <c r="B40" s="74"/>
      <c r="C40" s="74"/>
      <c r="E40" s="82" t="s">
        <v>25</v>
      </c>
      <c r="F40" s="82"/>
      <c r="G40" s="82"/>
      <c r="H40" s="82"/>
      <c r="I40" s="82"/>
      <c r="J40" s="82"/>
      <c r="K40" s="82"/>
      <c r="L40" s="82"/>
      <c r="M40" s="82"/>
      <c r="N40" s="82"/>
      <c r="O40" s="44">
        <v>1220</v>
      </c>
      <c r="P40" s="44"/>
      <c r="Q40" s="21"/>
      <c r="R40" s="71">
        <v>0</v>
      </c>
      <c r="S40" s="71"/>
      <c r="T40" s="71"/>
      <c r="U40" s="71"/>
      <c r="V40" s="71"/>
      <c r="W40" s="71"/>
      <c r="X40" s="71"/>
      <c r="Y40" s="8"/>
      <c r="Z40" s="71">
        <v>0</v>
      </c>
      <c r="AA40" s="71"/>
      <c r="AB40" s="71"/>
      <c r="AC40" s="71"/>
      <c r="AD40" s="71"/>
      <c r="AE40" s="71"/>
      <c r="AF40" s="71"/>
      <c r="AG40" s="8"/>
      <c r="AH40" s="71">
        <v>0</v>
      </c>
      <c r="AI40" s="71"/>
      <c r="AJ40" s="71"/>
      <c r="AK40" s="71"/>
      <c r="AL40" s="71"/>
      <c r="AM40" s="71"/>
      <c r="AN40" s="71"/>
      <c r="AS40" s="7" t="str">
        <f>IF(LEN($A40)&lt;(COLUMN()-44),"-",MID($A40,(COLUMN()-44),1))</f>
        <v>-</v>
      </c>
      <c r="AT40" s="7" t="str">
        <f>IF(LEN($A40)&lt;(COLUMN()-44),"-",MID($A40,(COLUMN()-44),1))</f>
        <v>-</v>
      </c>
      <c r="AU40" s="7" t="str">
        <f>IF(LEN($A40)&lt;(COLUMN()-44),"-",MID($A40,(COLUMN()-44),1))</f>
        <v>-</v>
      </c>
      <c r="AW40" s="82" t="s">
        <v>25</v>
      </c>
      <c r="AX40" s="82"/>
      <c r="AY40" s="82"/>
      <c r="AZ40" s="82"/>
      <c r="BA40" s="82"/>
      <c r="BB40" s="82"/>
      <c r="BC40" s="82"/>
      <c r="BD40" s="82"/>
      <c r="BE40" s="82"/>
      <c r="BF40" s="82"/>
      <c r="BG40" s="44">
        <v>1220</v>
      </c>
      <c r="BH40" s="44"/>
      <c r="BI40" s="21"/>
      <c r="BJ40" s="7" t="str">
        <f aca="true" t="shared" si="27" ref="BJ40:BP40">IF(LEN($R40)&lt;(COLUMN()-61),"-",MID($R40,(COLUMN()-61),1))</f>
        <v>0</v>
      </c>
      <c r="BK40" s="7" t="str">
        <f t="shared" si="27"/>
        <v>-</v>
      </c>
      <c r="BL40" s="7" t="str">
        <f t="shared" si="27"/>
        <v>-</v>
      </c>
      <c r="BM40" s="7" t="str">
        <f t="shared" si="27"/>
        <v>-</v>
      </c>
      <c r="BN40" s="7" t="str">
        <f t="shared" si="27"/>
        <v>-</v>
      </c>
      <c r="BO40" s="7" t="str">
        <f t="shared" si="27"/>
        <v>-</v>
      </c>
      <c r="BP40" s="7" t="str">
        <f t="shared" si="27"/>
        <v>-</v>
      </c>
      <c r="BQ40" s="17"/>
      <c r="BR40" s="7" t="str">
        <f aca="true" t="shared" si="28" ref="BR40:BX40">IF(LEN($Z40)&lt;(COLUMN()-69),"-",MID($Z40,(COLUMN()-69),1))</f>
        <v>0</v>
      </c>
      <c r="BS40" s="7" t="str">
        <f t="shared" si="28"/>
        <v>-</v>
      </c>
      <c r="BT40" s="7" t="str">
        <f t="shared" si="28"/>
        <v>-</v>
      </c>
      <c r="BU40" s="7" t="str">
        <f t="shared" si="28"/>
        <v>-</v>
      </c>
      <c r="BV40" s="7" t="str">
        <f t="shared" si="28"/>
        <v>-</v>
      </c>
      <c r="BW40" s="7" t="str">
        <f t="shared" si="28"/>
        <v>-</v>
      </c>
      <c r="BX40" s="7" t="str">
        <f t="shared" si="28"/>
        <v>-</v>
      </c>
      <c r="BY40" s="17"/>
      <c r="BZ40" s="7" t="str">
        <f aca="true" t="shared" si="29" ref="BZ40:CF40">IF(LEN($AH40)&lt;(COLUMN()-77),"-",MID($AH40,(COLUMN()-77),1))</f>
        <v>0</v>
      </c>
      <c r="CA40" s="7" t="str">
        <f t="shared" si="29"/>
        <v>-</v>
      </c>
      <c r="CB40" s="7" t="str">
        <f t="shared" si="29"/>
        <v>-</v>
      </c>
      <c r="CC40" s="7" t="str">
        <f t="shared" si="29"/>
        <v>-</v>
      </c>
      <c r="CD40" s="7" t="str">
        <f t="shared" si="29"/>
        <v>-</v>
      </c>
      <c r="CE40" s="7" t="str">
        <f t="shared" si="29"/>
        <v>-</v>
      </c>
      <c r="CF40" s="7" t="str">
        <f t="shared" si="29"/>
        <v>-</v>
      </c>
      <c r="CG40" s="18"/>
      <c r="CH40" s="18"/>
      <c r="CI40" s="18"/>
      <c r="CJ40" s="18"/>
      <c r="CK40" s="18"/>
      <c r="CL40" s="18"/>
    </row>
    <row r="41" spans="1:90" ht="9.75" customHeight="1">
      <c r="A41" s="19"/>
      <c r="B41" s="19"/>
      <c r="C41" s="19"/>
      <c r="E41" s="82"/>
      <c r="F41" s="82"/>
      <c r="G41" s="82"/>
      <c r="H41" s="82"/>
      <c r="I41" s="82"/>
      <c r="J41" s="82"/>
      <c r="K41" s="82"/>
      <c r="L41" s="82"/>
      <c r="M41" s="82"/>
      <c r="N41" s="82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S41" s="17"/>
      <c r="AT41" s="17"/>
      <c r="AU41" s="17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8"/>
      <c r="CH41" s="18"/>
      <c r="CI41" s="18"/>
      <c r="CJ41" s="18"/>
      <c r="CK41" s="18"/>
      <c r="CL41" s="18"/>
    </row>
    <row r="42" spans="1:90" ht="19.5" customHeight="1">
      <c r="A42" s="73"/>
      <c r="B42" s="74"/>
      <c r="C42" s="74"/>
      <c r="E42" s="45" t="s">
        <v>26</v>
      </c>
      <c r="F42" s="45"/>
      <c r="G42" s="45"/>
      <c r="H42" s="45"/>
      <c r="I42" s="45"/>
      <c r="J42" s="45"/>
      <c r="K42" s="45"/>
      <c r="L42" s="45"/>
      <c r="M42" s="45"/>
      <c r="N42" s="45"/>
      <c r="O42" s="44">
        <v>1230</v>
      </c>
      <c r="P42" s="44"/>
      <c r="Q42" s="21"/>
      <c r="R42" s="71">
        <v>1853</v>
      </c>
      <c r="S42" s="71"/>
      <c r="T42" s="71"/>
      <c r="U42" s="71"/>
      <c r="V42" s="71"/>
      <c r="W42" s="71"/>
      <c r="X42" s="71"/>
      <c r="Y42" s="8"/>
      <c r="Z42" s="71">
        <v>0</v>
      </c>
      <c r="AA42" s="71"/>
      <c r="AB42" s="71"/>
      <c r="AC42" s="71"/>
      <c r="AD42" s="71"/>
      <c r="AE42" s="71"/>
      <c r="AF42" s="71"/>
      <c r="AG42" s="8"/>
      <c r="AH42" s="71">
        <v>0</v>
      </c>
      <c r="AI42" s="71"/>
      <c r="AJ42" s="71"/>
      <c r="AK42" s="71"/>
      <c r="AL42" s="71"/>
      <c r="AM42" s="71"/>
      <c r="AN42" s="71"/>
      <c r="AS42" s="7" t="str">
        <f>IF(LEN($A42)&lt;(COLUMN()-44),"-",MID($A42,(COLUMN()-44),1))</f>
        <v>-</v>
      </c>
      <c r="AT42" s="7" t="str">
        <f>IF(LEN($A42)&lt;(COLUMN()-44),"-",MID($A42,(COLUMN()-44),1))</f>
        <v>-</v>
      </c>
      <c r="AU42" s="7" t="str">
        <f>IF(LEN($A42)&lt;(COLUMN()-44),"-",MID($A42,(COLUMN()-44),1))</f>
        <v>-</v>
      </c>
      <c r="AW42" s="45" t="s">
        <v>26</v>
      </c>
      <c r="AX42" s="45"/>
      <c r="AY42" s="45"/>
      <c r="AZ42" s="45"/>
      <c r="BA42" s="45"/>
      <c r="BB42" s="45"/>
      <c r="BC42" s="45"/>
      <c r="BD42" s="45"/>
      <c r="BE42" s="45"/>
      <c r="BF42" s="45"/>
      <c r="BG42" s="44">
        <v>1230</v>
      </c>
      <c r="BH42" s="44"/>
      <c r="BI42" s="21"/>
      <c r="BJ42" s="7" t="str">
        <f aca="true" t="shared" si="30" ref="BJ42:BP42">IF(LEN($R42)&lt;(COLUMN()-61),"-",MID($R42,(COLUMN()-61),1))</f>
        <v>1</v>
      </c>
      <c r="BK42" s="7" t="str">
        <f t="shared" si="30"/>
        <v>8</v>
      </c>
      <c r="BL42" s="7" t="str">
        <f t="shared" si="30"/>
        <v>5</v>
      </c>
      <c r="BM42" s="7" t="str">
        <f t="shared" si="30"/>
        <v>3</v>
      </c>
      <c r="BN42" s="7" t="str">
        <f t="shared" si="30"/>
        <v>-</v>
      </c>
      <c r="BO42" s="7" t="str">
        <f t="shared" si="30"/>
        <v>-</v>
      </c>
      <c r="BP42" s="7" t="str">
        <f t="shared" si="30"/>
        <v>-</v>
      </c>
      <c r="BQ42" s="17"/>
      <c r="BR42" s="7" t="str">
        <f aca="true" t="shared" si="31" ref="BR42:BX42">IF(LEN($Z42)&lt;(COLUMN()-69),"-",MID($Z42,(COLUMN()-69),1))</f>
        <v>0</v>
      </c>
      <c r="BS42" s="7" t="str">
        <f t="shared" si="31"/>
        <v>-</v>
      </c>
      <c r="BT42" s="7" t="str">
        <f t="shared" si="31"/>
        <v>-</v>
      </c>
      <c r="BU42" s="7" t="str">
        <f t="shared" si="31"/>
        <v>-</v>
      </c>
      <c r="BV42" s="7" t="str">
        <f t="shared" si="31"/>
        <v>-</v>
      </c>
      <c r="BW42" s="7" t="str">
        <f t="shared" si="31"/>
        <v>-</v>
      </c>
      <c r="BX42" s="7" t="str">
        <f t="shared" si="31"/>
        <v>-</v>
      </c>
      <c r="BY42" s="17"/>
      <c r="BZ42" s="7" t="str">
        <f aca="true" t="shared" si="32" ref="BZ42:CF42">IF(LEN($AH42)&lt;(COLUMN()-77),"-",MID($AH42,(COLUMN()-77),1))</f>
        <v>0</v>
      </c>
      <c r="CA42" s="7" t="str">
        <f t="shared" si="32"/>
        <v>-</v>
      </c>
      <c r="CB42" s="7" t="str">
        <f t="shared" si="32"/>
        <v>-</v>
      </c>
      <c r="CC42" s="7" t="str">
        <f t="shared" si="32"/>
        <v>-</v>
      </c>
      <c r="CD42" s="7" t="str">
        <f t="shared" si="32"/>
        <v>-</v>
      </c>
      <c r="CE42" s="7" t="str">
        <f t="shared" si="32"/>
        <v>-</v>
      </c>
      <c r="CF42" s="7" t="str">
        <f t="shared" si="32"/>
        <v>-</v>
      </c>
      <c r="CG42" s="18"/>
      <c r="CH42" s="18"/>
      <c r="CI42" s="18"/>
      <c r="CJ42" s="18"/>
      <c r="CK42" s="18"/>
      <c r="CL42" s="18"/>
    </row>
    <row r="43" spans="1:90" ht="9.75" customHeight="1">
      <c r="A43" s="19"/>
      <c r="B43" s="19"/>
      <c r="C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S43" s="17"/>
      <c r="AT43" s="17"/>
      <c r="AU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8"/>
      <c r="CH43" s="18"/>
      <c r="CI43" s="18"/>
      <c r="CJ43" s="18"/>
      <c r="CK43" s="18"/>
      <c r="CL43" s="18"/>
    </row>
    <row r="44" spans="1:90" ht="19.5" customHeight="1">
      <c r="A44" s="73"/>
      <c r="B44" s="74"/>
      <c r="C44" s="74"/>
      <c r="E44" s="77" t="s">
        <v>63</v>
      </c>
      <c r="F44" s="77"/>
      <c r="G44" s="77"/>
      <c r="H44" s="77"/>
      <c r="I44" s="77"/>
      <c r="J44" s="77"/>
      <c r="K44" s="77"/>
      <c r="L44" s="77"/>
      <c r="M44" s="77"/>
      <c r="N44" s="77"/>
      <c r="O44" s="44">
        <v>1240</v>
      </c>
      <c r="P44" s="44"/>
      <c r="Q44" s="21"/>
      <c r="R44" s="71">
        <v>0</v>
      </c>
      <c r="S44" s="71"/>
      <c r="T44" s="71"/>
      <c r="U44" s="71"/>
      <c r="V44" s="71"/>
      <c r="W44" s="71"/>
      <c r="X44" s="71"/>
      <c r="Y44" s="8"/>
      <c r="Z44" s="71">
        <v>0</v>
      </c>
      <c r="AA44" s="71"/>
      <c r="AB44" s="71"/>
      <c r="AC44" s="71"/>
      <c r="AD44" s="71"/>
      <c r="AE44" s="71"/>
      <c r="AF44" s="71"/>
      <c r="AG44" s="8"/>
      <c r="AH44" s="71">
        <v>0</v>
      </c>
      <c r="AI44" s="71"/>
      <c r="AJ44" s="71"/>
      <c r="AK44" s="71"/>
      <c r="AL44" s="71"/>
      <c r="AM44" s="71"/>
      <c r="AN44" s="71"/>
      <c r="AS44" s="7" t="str">
        <f>IF(LEN($A44)&lt;(COLUMN()-44),"-",MID($A44,(COLUMN()-44),1))</f>
        <v>-</v>
      </c>
      <c r="AT44" s="7" t="str">
        <f>IF(LEN($A44)&lt;(COLUMN()-44),"-",MID($A44,(COLUMN()-44),1))</f>
        <v>-</v>
      </c>
      <c r="AU44" s="7" t="str">
        <f>IF(LEN($A44)&lt;(COLUMN()-44),"-",MID($A44,(COLUMN()-44),1))</f>
        <v>-</v>
      </c>
      <c r="AW44" s="77" t="s">
        <v>63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44">
        <v>1240</v>
      </c>
      <c r="BH44" s="44"/>
      <c r="BI44" s="21"/>
      <c r="BJ44" s="7" t="str">
        <f aca="true" t="shared" si="33" ref="BJ44:BP44">IF(LEN($R44)&lt;(COLUMN()-61),"-",MID($R44,(COLUMN()-61),1))</f>
        <v>0</v>
      </c>
      <c r="BK44" s="7" t="str">
        <f t="shared" si="33"/>
        <v>-</v>
      </c>
      <c r="BL44" s="7" t="str">
        <f t="shared" si="33"/>
        <v>-</v>
      </c>
      <c r="BM44" s="7" t="str">
        <f t="shared" si="33"/>
        <v>-</v>
      </c>
      <c r="BN44" s="7" t="str">
        <f t="shared" si="33"/>
        <v>-</v>
      </c>
      <c r="BO44" s="7" t="str">
        <f t="shared" si="33"/>
        <v>-</v>
      </c>
      <c r="BP44" s="7" t="str">
        <f t="shared" si="33"/>
        <v>-</v>
      </c>
      <c r="BQ44" s="17"/>
      <c r="BR44" s="7" t="str">
        <f aca="true" t="shared" si="34" ref="BR44:BX44">IF(LEN($Z44)&lt;(COLUMN()-69),"-",MID($Z44,(COLUMN()-69),1))</f>
        <v>0</v>
      </c>
      <c r="BS44" s="7" t="str">
        <f t="shared" si="34"/>
        <v>-</v>
      </c>
      <c r="BT44" s="7" t="str">
        <f t="shared" si="34"/>
        <v>-</v>
      </c>
      <c r="BU44" s="7" t="str">
        <f t="shared" si="34"/>
        <v>-</v>
      </c>
      <c r="BV44" s="7" t="str">
        <f t="shared" si="34"/>
        <v>-</v>
      </c>
      <c r="BW44" s="7" t="str">
        <f t="shared" si="34"/>
        <v>-</v>
      </c>
      <c r="BX44" s="7" t="str">
        <f t="shared" si="34"/>
        <v>-</v>
      </c>
      <c r="BY44" s="17"/>
      <c r="BZ44" s="7" t="str">
        <f aca="true" t="shared" si="35" ref="BZ44:CF44">IF(LEN($AH44)&lt;(COLUMN()-77),"-",MID($AH44,(COLUMN()-77),1))</f>
        <v>0</v>
      </c>
      <c r="CA44" s="7" t="str">
        <f t="shared" si="35"/>
        <v>-</v>
      </c>
      <c r="CB44" s="7" t="str">
        <f t="shared" si="35"/>
        <v>-</v>
      </c>
      <c r="CC44" s="7" t="str">
        <f t="shared" si="35"/>
        <v>-</v>
      </c>
      <c r="CD44" s="7" t="str">
        <f t="shared" si="35"/>
        <v>-</v>
      </c>
      <c r="CE44" s="7" t="str">
        <f t="shared" si="35"/>
        <v>-</v>
      </c>
      <c r="CF44" s="7" t="str">
        <f t="shared" si="35"/>
        <v>-</v>
      </c>
      <c r="CG44" s="18"/>
      <c r="CH44" s="18"/>
      <c r="CI44" s="18"/>
      <c r="CJ44" s="18"/>
      <c r="CK44" s="18"/>
      <c r="CL44" s="18"/>
    </row>
    <row r="45" spans="1:90" ht="14.25" customHeight="1">
      <c r="A45" s="19"/>
      <c r="B45" s="19"/>
      <c r="C45" s="19"/>
      <c r="D45" s="20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20"/>
      <c r="P45" s="20"/>
      <c r="Q45" s="20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S45" s="17"/>
      <c r="AT45" s="17"/>
      <c r="AU45" s="17"/>
      <c r="AV45" s="20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20"/>
      <c r="BH45" s="20"/>
      <c r="BI45" s="20"/>
      <c r="BJ45" s="17"/>
      <c r="BK45" s="17"/>
      <c r="BL45" s="17"/>
      <c r="BM45" s="17"/>
      <c r="BN45" s="17"/>
      <c r="BO45" s="17"/>
      <c r="BP45" s="17"/>
      <c r="BQ45" s="28"/>
      <c r="BR45" s="17"/>
      <c r="BS45" s="17"/>
      <c r="BT45" s="17"/>
      <c r="BU45" s="17"/>
      <c r="BV45" s="17"/>
      <c r="BW45" s="17"/>
      <c r="BX45" s="17"/>
      <c r="BY45" s="25"/>
      <c r="BZ45" s="17"/>
      <c r="CA45" s="17"/>
      <c r="CB45" s="17"/>
      <c r="CC45" s="17"/>
      <c r="CD45" s="17"/>
      <c r="CE45" s="17"/>
      <c r="CF45" s="17"/>
      <c r="CG45" s="18"/>
      <c r="CH45" s="18"/>
      <c r="CI45" s="18"/>
      <c r="CJ45" s="18"/>
      <c r="CK45" s="18"/>
      <c r="CL45" s="18"/>
    </row>
    <row r="46" spans="1:90" ht="19.5" customHeight="1">
      <c r="A46" s="73"/>
      <c r="B46" s="74"/>
      <c r="C46" s="74"/>
      <c r="E46" s="78" t="s">
        <v>27</v>
      </c>
      <c r="F46" s="78"/>
      <c r="G46" s="78"/>
      <c r="H46" s="78"/>
      <c r="I46" s="78"/>
      <c r="J46" s="78"/>
      <c r="K46" s="78"/>
      <c r="L46" s="78"/>
      <c r="M46" s="78"/>
      <c r="N46" s="78"/>
      <c r="O46" s="44">
        <v>1250</v>
      </c>
      <c r="P46" s="44"/>
      <c r="Q46" s="21"/>
      <c r="R46" s="71">
        <v>302</v>
      </c>
      <c r="S46" s="71"/>
      <c r="T46" s="71"/>
      <c r="U46" s="71"/>
      <c r="V46" s="71"/>
      <c r="W46" s="71"/>
      <c r="X46" s="71"/>
      <c r="Y46" s="8"/>
      <c r="Z46" s="71">
        <v>0</v>
      </c>
      <c r="AA46" s="71"/>
      <c r="AB46" s="71"/>
      <c r="AC46" s="71"/>
      <c r="AD46" s="71"/>
      <c r="AE46" s="71"/>
      <c r="AF46" s="71"/>
      <c r="AG46" s="8"/>
      <c r="AH46" s="71">
        <v>0</v>
      </c>
      <c r="AI46" s="71"/>
      <c r="AJ46" s="71"/>
      <c r="AK46" s="71"/>
      <c r="AL46" s="71"/>
      <c r="AM46" s="71"/>
      <c r="AN46" s="71"/>
      <c r="AS46" s="7" t="str">
        <f>IF(LEN($A46)&lt;(COLUMN()-44),"-",MID($A46,(COLUMN()-44),1))</f>
        <v>-</v>
      </c>
      <c r="AT46" s="7" t="str">
        <f>IF(LEN($A46)&lt;(COLUMN()-44),"-",MID($A46,(COLUMN()-44),1))</f>
        <v>-</v>
      </c>
      <c r="AU46" s="7" t="str">
        <f>IF(LEN($A46)&lt;(COLUMN()-44),"-",MID($A46,(COLUMN()-44),1))</f>
        <v>-</v>
      </c>
      <c r="AW46" s="78" t="s">
        <v>27</v>
      </c>
      <c r="AX46" s="78"/>
      <c r="AY46" s="78"/>
      <c r="AZ46" s="78"/>
      <c r="BA46" s="78"/>
      <c r="BB46" s="78"/>
      <c r="BC46" s="78"/>
      <c r="BD46" s="78"/>
      <c r="BE46" s="78"/>
      <c r="BF46" s="78"/>
      <c r="BG46" s="44">
        <v>1250</v>
      </c>
      <c r="BH46" s="44"/>
      <c r="BI46" s="21"/>
      <c r="BJ46" s="7" t="str">
        <f aca="true" t="shared" si="36" ref="BJ46:BP46">IF(LEN($R46)&lt;(COLUMN()-61),"-",MID($R46,(COLUMN()-61),1))</f>
        <v>3</v>
      </c>
      <c r="BK46" s="7" t="str">
        <f t="shared" si="36"/>
        <v>0</v>
      </c>
      <c r="BL46" s="7" t="str">
        <f t="shared" si="36"/>
        <v>2</v>
      </c>
      <c r="BM46" s="7" t="str">
        <f t="shared" si="36"/>
        <v>-</v>
      </c>
      <c r="BN46" s="7" t="str">
        <f t="shared" si="36"/>
        <v>-</v>
      </c>
      <c r="BO46" s="7" t="str">
        <f t="shared" si="36"/>
        <v>-</v>
      </c>
      <c r="BP46" s="7" t="str">
        <f t="shared" si="36"/>
        <v>-</v>
      </c>
      <c r="BQ46" s="17"/>
      <c r="BR46" s="7" t="str">
        <f aca="true" t="shared" si="37" ref="BR46:BX46">IF(LEN($Z46)&lt;(COLUMN()-69),"-",MID($Z46,(COLUMN()-69),1))</f>
        <v>0</v>
      </c>
      <c r="BS46" s="7" t="str">
        <f t="shared" si="37"/>
        <v>-</v>
      </c>
      <c r="BT46" s="7" t="str">
        <f t="shared" si="37"/>
        <v>-</v>
      </c>
      <c r="BU46" s="7" t="str">
        <f t="shared" si="37"/>
        <v>-</v>
      </c>
      <c r="BV46" s="7" t="str">
        <f t="shared" si="37"/>
        <v>-</v>
      </c>
      <c r="BW46" s="7" t="str">
        <f t="shared" si="37"/>
        <v>-</v>
      </c>
      <c r="BX46" s="7" t="str">
        <f t="shared" si="37"/>
        <v>-</v>
      </c>
      <c r="BY46" s="17"/>
      <c r="BZ46" s="7" t="str">
        <f aca="true" t="shared" si="38" ref="BZ46:CF46">IF(LEN($AH46)&lt;(COLUMN()-77),"-",MID($AH46,(COLUMN()-77),1))</f>
        <v>0</v>
      </c>
      <c r="CA46" s="7" t="str">
        <f t="shared" si="38"/>
        <v>-</v>
      </c>
      <c r="CB46" s="7" t="str">
        <f t="shared" si="38"/>
        <v>-</v>
      </c>
      <c r="CC46" s="7" t="str">
        <f t="shared" si="38"/>
        <v>-</v>
      </c>
      <c r="CD46" s="7" t="str">
        <f t="shared" si="38"/>
        <v>-</v>
      </c>
      <c r="CE46" s="7" t="str">
        <f t="shared" si="38"/>
        <v>-</v>
      </c>
      <c r="CF46" s="7" t="str">
        <f t="shared" si="38"/>
        <v>-</v>
      </c>
      <c r="CG46" s="18"/>
      <c r="CH46" s="18"/>
      <c r="CI46" s="18"/>
      <c r="CJ46" s="18"/>
      <c r="CK46" s="18"/>
      <c r="CL46" s="18"/>
    </row>
    <row r="47" spans="1:90" ht="9.75" customHeight="1">
      <c r="A47" s="19"/>
      <c r="B47" s="19"/>
      <c r="C47" s="19"/>
      <c r="E47" s="78"/>
      <c r="F47" s="78"/>
      <c r="G47" s="78"/>
      <c r="H47" s="78"/>
      <c r="I47" s="78"/>
      <c r="J47" s="78"/>
      <c r="K47" s="78"/>
      <c r="L47" s="78"/>
      <c r="M47" s="78"/>
      <c r="N47" s="78"/>
      <c r="P47" s="12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S47" s="17"/>
      <c r="AT47" s="17"/>
      <c r="AU47" s="17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H47" s="12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8"/>
      <c r="CH47" s="18"/>
      <c r="CI47" s="18"/>
      <c r="CJ47" s="18"/>
      <c r="CK47" s="18"/>
      <c r="CL47" s="18"/>
    </row>
    <row r="48" spans="1:90" ht="19.5" customHeight="1">
      <c r="A48" s="73"/>
      <c r="B48" s="74"/>
      <c r="C48" s="74"/>
      <c r="E48" s="45" t="s">
        <v>28</v>
      </c>
      <c r="F48" s="45"/>
      <c r="G48" s="45"/>
      <c r="H48" s="45"/>
      <c r="I48" s="45"/>
      <c r="J48" s="45"/>
      <c r="K48" s="45"/>
      <c r="L48" s="45"/>
      <c r="M48" s="45"/>
      <c r="N48" s="45"/>
      <c r="O48" s="44">
        <v>1260</v>
      </c>
      <c r="P48" s="44"/>
      <c r="Q48" s="21"/>
      <c r="R48" s="71"/>
      <c r="S48" s="71"/>
      <c r="T48" s="71"/>
      <c r="U48" s="71"/>
      <c r="V48" s="71"/>
      <c r="W48" s="71"/>
      <c r="X48" s="71"/>
      <c r="Y48" s="8"/>
      <c r="Z48" s="71">
        <v>0</v>
      </c>
      <c r="AA48" s="71"/>
      <c r="AB48" s="71"/>
      <c r="AC48" s="71"/>
      <c r="AD48" s="71"/>
      <c r="AE48" s="71"/>
      <c r="AF48" s="71"/>
      <c r="AG48" s="8"/>
      <c r="AH48" s="71">
        <v>0</v>
      </c>
      <c r="AI48" s="71"/>
      <c r="AJ48" s="71"/>
      <c r="AK48" s="71"/>
      <c r="AL48" s="71"/>
      <c r="AM48" s="71"/>
      <c r="AN48" s="71"/>
      <c r="AS48" s="7" t="str">
        <f>IF(LEN($A48)&lt;(COLUMN()-44),"-",MID($A48,(COLUMN()-44),1))</f>
        <v>-</v>
      </c>
      <c r="AT48" s="7" t="str">
        <f>IF(LEN($A48)&lt;(COLUMN()-44),"-",MID($A48,(COLUMN()-44),1))</f>
        <v>-</v>
      </c>
      <c r="AU48" s="7" t="str">
        <f>IF(LEN($A48)&lt;(COLUMN()-44),"-",MID($A48,(COLUMN()-44),1))</f>
        <v>-</v>
      </c>
      <c r="AW48" s="45" t="s">
        <v>28</v>
      </c>
      <c r="AX48" s="45"/>
      <c r="AY48" s="45"/>
      <c r="AZ48" s="45"/>
      <c r="BA48" s="45"/>
      <c r="BB48" s="45"/>
      <c r="BC48" s="45"/>
      <c r="BD48" s="45"/>
      <c r="BE48" s="45"/>
      <c r="BF48" s="45"/>
      <c r="BG48" s="44">
        <v>1260</v>
      </c>
      <c r="BH48" s="44"/>
      <c r="BI48" s="21"/>
      <c r="BJ48" s="7" t="str">
        <f aca="true" t="shared" si="39" ref="BJ48:BP48">IF(LEN($R48)&lt;(COLUMN()-61),"-",MID($R48,(COLUMN()-61),1))</f>
        <v>-</v>
      </c>
      <c r="BK48" s="7" t="str">
        <f t="shared" si="39"/>
        <v>-</v>
      </c>
      <c r="BL48" s="7" t="str">
        <f t="shared" si="39"/>
        <v>-</v>
      </c>
      <c r="BM48" s="7" t="str">
        <f t="shared" si="39"/>
        <v>-</v>
      </c>
      <c r="BN48" s="7" t="str">
        <f t="shared" si="39"/>
        <v>-</v>
      </c>
      <c r="BO48" s="7" t="str">
        <f t="shared" si="39"/>
        <v>-</v>
      </c>
      <c r="BP48" s="7" t="str">
        <f t="shared" si="39"/>
        <v>-</v>
      </c>
      <c r="BQ48" s="17"/>
      <c r="BR48" s="7" t="str">
        <f aca="true" t="shared" si="40" ref="BR48:BX48">IF(LEN($Z48)&lt;(COLUMN()-69),"-",MID($Z48,(COLUMN()-69),1))</f>
        <v>0</v>
      </c>
      <c r="BS48" s="7" t="str">
        <f t="shared" si="40"/>
        <v>-</v>
      </c>
      <c r="BT48" s="7" t="str">
        <f t="shared" si="40"/>
        <v>-</v>
      </c>
      <c r="BU48" s="7" t="str">
        <f t="shared" si="40"/>
        <v>-</v>
      </c>
      <c r="BV48" s="7" t="str">
        <f t="shared" si="40"/>
        <v>-</v>
      </c>
      <c r="BW48" s="7" t="str">
        <f t="shared" si="40"/>
        <v>-</v>
      </c>
      <c r="BX48" s="7" t="str">
        <f t="shared" si="40"/>
        <v>-</v>
      </c>
      <c r="BY48" s="17"/>
      <c r="BZ48" s="7" t="str">
        <f aca="true" t="shared" si="41" ref="BZ48:CF48">IF(LEN($AH48)&lt;(COLUMN()-77),"-",MID($AH48,(COLUMN()-77),1))</f>
        <v>0</v>
      </c>
      <c r="CA48" s="7" t="str">
        <f t="shared" si="41"/>
        <v>-</v>
      </c>
      <c r="CB48" s="7" t="str">
        <f t="shared" si="41"/>
        <v>-</v>
      </c>
      <c r="CC48" s="7" t="str">
        <f t="shared" si="41"/>
        <v>-</v>
      </c>
      <c r="CD48" s="7" t="str">
        <f t="shared" si="41"/>
        <v>-</v>
      </c>
      <c r="CE48" s="7" t="str">
        <f t="shared" si="41"/>
        <v>-</v>
      </c>
      <c r="CF48" s="7" t="str">
        <f t="shared" si="41"/>
        <v>-</v>
      </c>
      <c r="CG48" s="18"/>
      <c r="CH48" s="18"/>
      <c r="CI48" s="18"/>
      <c r="CJ48" s="18"/>
      <c r="CK48" s="18"/>
      <c r="CL48" s="18"/>
    </row>
    <row r="49" spans="1:90" ht="9.75" customHeight="1">
      <c r="A49" s="19"/>
      <c r="B49" s="19"/>
      <c r="C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S49" s="17"/>
      <c r="AT49" s="17"/>
      <c r="AU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8"/>
      <c r="CH49" s="18"/>
      <c r="CI49" s="18"/>
      <c r="CJ49" s="18"/>
      <c r="CK49" s="18"/>
      <c r="CL49" s="18"/>
    </row>
    <row r="50" spans="1:90" ht="19.5" customHeight="1">
      <c r="A50" s="73"/>
      <c r="B50" s="74"/>
      <c r="C50" s="74"/>
      <c r="E50" s="45" t="s">
        <v>29</v>
      </c>
      <c r="F50" s="45"/>
      <c r="G50" s="45"/>
      <c r="H50" s="45"/>
      <c r="I50" s="45"/>
      <c r="J50" s="45"/>
      <c r="K50" s="45"/>
      <c r="L50" s="45"/>
      <c r="M50" s="45"/>
      <c r="N50" s="45"/>
      <c r="O50" s="44">
        <v>1200</v>
      </c>
      <c r="P50" s="44"/>
      <c r="Q50" s="21"/>
      <c r="R50" s="72">
        <f>П000010121004+П000010122004+П000010123004+П000010124004+П000010125004+П000010126004+SUM('[1]Прил1'!U61:Z62)</f>
        <v>2155</v>
      </c>
      <c r="S50" s="72"/>
      <c r="T50" s="72"/>
      <c r="U50" s="72"/>
      <c r="V50" s="72"/>
      <c r="W50" s="72"/>
      <c r="X50" s="72"/>
      <c r="Y50" s="8"/>
      <c r="Z50" s="72">
        <f>П000010121005+П000010122005+П000010123005+П000010124005+П000010125005+П000010126005+SUM('[1]Прил1'!AB61:AG62)</f>
        <v>0</v>
      </c>
      <c r="AA50" s="72"/>
      <c r="AB50" s="72"/>
      <c r="AC50" s="72"/>
      <c r="AD50" s="72"/>
      <c r="AE50" s="72"/>
      <c r="AF50" s="72"/>
      <c r="AG50" s="8"/>
      <c r="AH50" s="72">
        <f>П000010121006+П000010122006+П000010123006+П000010124006+П000010125006+П000010126006+SUM('[1]Прил1'!AI61:AN62)</f>
        <v>0</v>
      </c>
      <c r="AI50" s="72"/>
      <c r="AJ50" s="72"/>
      <c r="AK50" s="72"/>
      <c r="AL50" s="72"/>
      <c r="AM50" s="72"/>
      <c r="AN50" s="72"/>
      <c r="AS50" s="7" t="str">
        <f>IF(LEN($A50)&lt;(COLUMN()-44),"-",MID($A50,(COLUMN()-44),1))</f>
        <v>-</v>
      </c>
      <c r="AT50" s="7" t="str">
        <f>IF(LEN($A50)&lt;(COLUMN()-44),"-",MID($A50,(COLUMN()-44),1))</f>
        <v>-</v>
      </c>
      <c r="AU50" s="7" t="str">
        <f>IF(LEN($A50)&lt;(COLUMN()-44),"-",MID($A50,(COLUMN()-44),1))</f>
        <v>-</v>
      </c>
      <c r="AW50" s="45" t="s">
        <v>29</v>
      </c>
      <c r="AX50" s="45"/>
      <c r="AY50" s="45"/>
      <c r="AZ50" s="45"/>
      <c r="BA50" s="45"/>
      <c r="BB50" s="45"/>
      <c r="BC50" s="45"/>
      <c r="BD50" s="45"/>
      <c r="BE50" s="45"/>
      <c r="BF50" s="45"/>
      <c r="BG50" s="44">
        <v>1200</v>
      </c>
      <c r="BH50" s="44"/>
      <c r="BI50" s="21"/>
      <c r="BJ50" s="7" t="str">
        <f aca="true" t="shared" si="42" ref="BJ50:BP50">IF(LEN($R50)&lt;(COLUMN()-61),"-",MID($R50,(COLUMN()-61),1))</f>
        <v>2</v>
      </c>
      <c r="BK50" s="7" t="str">
        <f t="shared" si="42"/>
        <v>1</v>
      </c>
      <c r="BL50" s="7" t="str">
        <f t="shared" si="42"/>
        <v>5</v>
      </c>
      <c r="BM50" s="7" t="str">
        <f t="shared" si="42"/>
        <v>5</v>
      </c>
      <c r="BN50" s="7" t="str">
        <f t="shared" si="42"/>
        <v>-</v>
      </c>
      <c r="BO50" s="7" t="str">
        <f t="shared" si="42"/>
        <v>-</v>
      </c>
      <c r="BP50" s="7" t="str">
        <f t="shared" si="42"/>
        <v>-</v>
      </c>
      <c r="BQ50" s="17"/>
      <c r="BR50" s="7" t="str">
        <f aca="true" t="shared" si="43" ref="BR50:BX50">IF(LEN($Z50)&lt;(COLUMN()-69),"-",MID($Z50,(COLUMN()-69),1))</f>
        <v>0</v>
      </c>
      <c r="BS50" s="7" t="str">
        <f t="shared" si="43"/>
        <v>-</v>
      </c>
      <c r="BT50" s="7" t="str">
        <f t="shared" si="43"/>
        <v>-</v>
      </c>
      <c r="BU50" s="7" t="str">
        <f t="shared" si="43"/>
        <v>-</v>
      </c>
      <c r="BV50" s="7" t="str">
        <f t="shared" si="43"/>
        <v>-</v>
      </c>
      <c r="BW50" s="7" t="str">
        <f t="shared" si="43"/>
        <v>-</v>
      </c>
      <c r="BX50" s="7" t="str">
        <f t="shared" si="43"/>
        <v>-</v>
      </c>
      <c r="BY50" s="17"/>
      <c r="BZ50" s="7" t="str">
        <f aca="true" t="shared" si="44" ref="BZ50:CF50">IF(LEN($AH50)&lt;(COLUMN()-77),"-",MID($AH50,(COLUMN()-77),1))</f>
        <v>0</v>
      </c>
      <c r="CA50" s="7" t="str">
        <f t="shared" si="44"/>
        <v>-</v>
      </c>
      <c r="CB50" s="7" t="str">
        <f t="shared" si="44"/>
        <v>-</v>
      </c>
      <c r="CC50" s="7" t="str">
        <f t="shared" si="44"/>
        <v>-</v>
      </c>
      <c r="CD50" s="7" t="str">
        <f t="shared" si="44"/>
        <v>-</v>
      </c>
      <c r="CE50" s="7" t="str">
        <f t="shared" si="44"/>
        <v>-</v>
      </c>
      <c r="CF50" s="7" t="str">
        <f t="shared" si="44"/>
        <v>-</v>
      </c>
      <c r="CG50" s="18"/>
      <c r="CH50" s="18"/>
      <c r="CI50" s="18"/>
      <c r="CJ50" s="18"/>
      <c r="CK50" s="18"/>
      <c r="CL50" s="18"/>
    </row>
    <row r="51" spans="1:90" ht="9.75" customHeight="1">
      <c r="A51" s="19"/>
      <c r="B51" s="19"/>
      <c r="C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S51" s="17"/>
      <c r="AT51" s="17"/>
      <c r="AU51" s="17"/>
      <c r="BJ51" s="17"/>
      <c r="BK51" s="17"/>
      <c r="BL51" s="17"/>
      <c r="BM51" s="17"/>
      <c r="BN51" s="17"/>
      <c r="BO51" s="17"/>
      <c r="BP51" s="17"/>
      <c r="BQ51" s="29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8"/>
      <c r="CH51" s="18"/>
      <c r="CI51" s="18"/>
      <c r="CJ51" s="18"/>
      <c r="CK51" s="18"/>
      <c r="CL51" s="18"/>
    </row>
    <row r="52" spans="1:90" ht="19.5" customHeight="1">
      <c r="A52" s="73"/>
      <c r="B52" s="74"/>
      <c r="C52" s="74"/>
      <c r="E52" s="81" t="s">
        <v>30</v>
      </c>
      <c r="F52" s="81"/>
      <c r="G52" s="81"/>
      <c r="H52" s="81"/>
      <c r="I52" s="81"/>
      <c r="J52" s="81"/>
      <c r="K52" s="81"/>
      <c r="L52" s="81"/>
      <c r="M52" s="81"/>
      <c r="N52" s="81"/>
      <c r="O52" s="44">
        <v>1600</v>
      </c>
      <c r="P52" s="44"/>
      <c r="Q52" s="21"/>
      <c r="R52" s="72">
        <f>П000010110004+П000010120004</f>
        <v>2578</v>
      </c>
      <c r="S52" s="72"/>
      <c r="T52" s="72"/>
      <c r="U52" s="72"/>
      <c r="V52" s="72"/>
      <c r="W52" s="72"/>
      <c r="X52" s="72"/>
      <c r="Y52" s="8"/>
      <c r="Z52" s="72">
        <f>П000010110005+П000010120005</f>
        <v>0</v>
      </c>
      <c r="AA52" s="72"/>
      <c r="AB52" s="72"/>
      <c r="AC52" s="72"/>
      <c r="AD52" s="72"/>
      <c r="AE52" s="72"/>
      <c r="AF52" s="72"/>
      <c r="AG52" s="8"/>
      <c r="AH52" s="72">
        <f>П000010110006+П000010120006</f>
        <v>0</v>
      </c>
      <c r="AI52" s="72"/>
      <c r="AJ52" s="72"/>
      <c r="AK52" s="72"/>
      <c r="AL52" s="72"/>
      <c r="AM52" s="72"/>
      <c r="AN52" s="72"/>
      <c r="AS52" s="7" t="str">
        <f>IF(LEN($A52)&lt;(COLUMN()-44),"-",MID($A52,(COLUMN()-44),1))</f>
        <v>-</v>
      </c>
      <c r="AT52" s="7" t="str">
        <f>IF(LEN($A52)&lt;(COLUMN()-44),"-",MID($A52,(COLUMN()-44),1))</f>
        <v>-</v>
      </c>
      <c r="AU52" s="7" t="str">
        <f>IF(LEN($A52)&lt;(COLUMN()-44),"-",MID($A52,(COLUMN()-44),1))</f>
        <v>-</v>
      </c>
      <c r="AW52" s="81" t="s">
        <v>30</v>
      </c>
      <c r="AX52" s="81"/>
      <c r="AY52" s="81"/>
      <c r="AZ52" s="81"/>
      <c r="BA52" s="81"/>
      <c r="BB52" s="81"/>
      <c r="BC52" s="81"/>
      <c r="BD52" s="81"/>
      <c r="BE52" s="81"/>
      <c r="BF52" s="81"/>
      <c r="BG52" s="44">
        <v>1600</v>
      </c>
      <c r="BH52" s="44"/>
      <c r="BI52" s="21"/>
      <c r="BJ52" s="7" t="str">
        <f aca="true" t="shared" si="45" ref="BJ52:BP52">IF(LEN($R52)&lt;(COLUMN()-61),"-",MID($R52,(COLUMN()-61),1))</f>
        <v>2</v>
      </c>
      <c r="BK52" s="7" t="str">
        <f t="shared" si="45"/>
        <v>5</v>
      </c>
      <c r="BL52" s="7" t="str">
        <f t="shared" si="45"/>
        <v>7</v>
      </c>
      <c r="BM52" s="7" t="str">
        <f t="shared" si="45"/>
        <v>8</v>
      </c>
      <c r="BN52" s="7" t="str">
        <f t="shared" si="45"/>
        <v>-</v>
      </c>
      <c r="BO52" s="7" t="str">
        <f t="shared" si="45"/>
        <v>-</v>
      </c>
      <c r="BP52" s="7" t="str">
        <f t="shared" si="45"/>
        <v>-</v>
      </c>
      <c r="BQ52" s="17"/>
      <c r="BR52" s="7" t="str">
        <f aca="true" t="shared" si="46" ref="BR52:BX52">IF(LEN($Z52)&lt;(COLUMN()-69),"-",MID($Z52,(COLUMN()-69),1))</f>
        <v>0</v>
      </c>
      <c r="BS52" s="7" t="str">
        <f t="shared" si="46"/>
        <v>-</v>
      </c>
      <c r="BT52" s="7" t="str">
        <f t="shared" si="46"/>
        <v>-</v>
      </c>
      <c r="BU52" s="7" t="str">
        <f t="shared" si="46"/>
        <v>-</v>
      </c>
      <c r="BV52" s="7" t="str">
        <f t="shared" si="46"/>
        <v>-</v>
      </c>
      <c r="BW52" s="7" t="str">
        <f t="shared" si="46"/>
        <v>-</v>
      </c>
      <c r="BX52" s="7" t="str">
        <f t="shared" si="46"/>
        <v>-</v>
      </c>
      <c r="BY52" s="17"/>
      <c r="BZ52" s="7" t="str">
        <f aca="true" t="shared" si="47" ref="BZ52:CF52">IF(LEN($AH52)&lt;(COLUMN()-77),"-",MID($AH52,(COLUMN()-77),1))</f>
        <v>0</v>
      </c>
      <c r="CA52" s="7" t="str">
        <f t="shared" si="47"/>
        <v>-</v>
      </c>
      <c r="CB52" s="7" t="str">
        <f t="shared" si="47"/>
        <v>-</v>
      </c>
      <c r="CC52" s="7" t="str">
        <f t="shared" si="47"/>
        <v>-</v>
      </c>
      <c r="CD52" s="7" t="str">
        <f t="shared" si="47"/>
        <v>-</v>
      </c>
      <c r="CE52" s="7" t="str">
        <f t="shared" si="47"/>
        <v>-</v>
      </c>
      <c r="CF52" s="7" t="str">
        <f t="shared" si="47"/>
        <v>-</v>
      </c>
      <c r="CG52" s="18"/>
      <c r="CH52" s="18"/>
      <c r="CI52" s="18"/>
      <c r="CJ52" s="18"/>
      <c r="CK52" s="18"/>
      <c r="CL52" s="18"/>
    </row>
    <row r="53" spans="1:84" ht="19.5" customHeight="1">
      <c r="A53" s="19"/>
      <c r="B53" s="19"/>
      <c r="C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S53" s="17"/>
      <c r="AT53" s="17"/>
      <c r="AU53" s="17"/>
      <c r="BJ53" s="17"/>
      <c r="BK53" s="17"/>
      <c r="BL53" s="17"/>
      <c r="BM53" s="17"/>
      <c r="BN53" s="17"/>
      <c r="BO53" s="17"/>
      <c r="BP53" s="17"/>
      <c r="BQ53" s="31"/>
      <c r="BR53" s="17"/>
      <c r="BS53" s="17"/>
      <c r="BT53" s="17"/>
      <c r="BU53" s="17"/>
      <c r="BV53" s="17"/>
      <c r="BW53" s="17"/>
      <c r="BX53" s="17"/>
      <c r="BZ53" s="17"/>
      <c r="CA53" s="17"/>
      <c r="CB53" s="17"/>
      <c r="CC53" s="17"/>
      <c r="CD53" s="17"/>
      <c r="CE53" s="17"/>
      <c r="CF53" s="17"/>
    </row>
    <row r="54" spans="22:27" ht="129" customHeight="1">
      <c r="V54" s="31"/>
      <c r="W54" s="31"/>
      <c r="X54" s="31"/>
      <c r="Y54" s="31"/>
      <c r="Z54" s="31"/>
      <c r="AA54" s="31"/>
    </row>
    <row r="55" ht="19.5" customHeight="1" hidden="1"/>
    <row r="56" ht="19.5" customHeight="1" hidden="1"/>
    <row r="57" ht="19.5" customHeight="1" hidden="1"/>
    <row r="58" spans="1:86" ht="16.5" customHeight="1">
      <c r="A58" s="1"/>
      <c r="AP58" s="1"/>
      <c r="AS58" s="4"/>
      <c r="CH58" s="4"/>
    </row>
    <row r="60" spans="1:86" ht="15" customHeight="1">
      <c r="A60" s="1"/>
      <c r="B60" s="44"/>
      <c r="C60" s="44"/>
      <c r="D60" s="44"/>
      <c r="E60" s="44"/>
      <c r="F60" s="44"/>
      <c r="G60" s="44"/>
      <c r="H60" s="44"/>
      <c r="I60" s="1"/>
      <c r="AS60" s="4"/>
      <c r="AU60" s="44"/>
      <c r="AV60" s="44"/>
      <c r="AW60" s="44"/>
      <c r="AX60" s="44"/>
      <c r="AY60" s="44"/>
      <c r="AZ60" s="44"/>
      <c r="BA60" s="44"/>
      <c r="CH60" s="5"/>
    </row>
    <row r="61" spans="7:72" ht="19.5" customHeight="1">
      <c r="G61" s="5"/>
      <c r="H61" s="5"/>
      <c r="K61" s="79" t="s">
        <v>0</v>
      </c>
      <c r="L61" s="79"/>
      <c r="M61" s="6" t="str">
        <f>MID(ВЫГРУЗКА_ИНН,1,1)</f>
        <v>3</v>
      </c>
      <c r="N61" s="6" t="str">
        <f>MID(ВЫГРУЗКА_ИНН,2,1)</f>
        <v>2</v>
      </c>
      <c r="O61" s="6" t="str">
        <f>MID(ВЫГРУЗКА_ИНН,3,1)</f>
        <v>5</v>
      </c>
      <c r="P61" s="6" t="str">
        <f>MID(ВЫГРУЗКА_ИНН,4,1)</f>
        <v>5</v>
      </c>
      <c r="Q61" s="6" t="str">
        <f>MID(ВЫГРУЗКА_ИНН,5,1)</f>
        <v>5</v>
      </c>
      <c r="R61" s="6" t="str">
        <f>MID(ВЫГРУЗКА_ИНН,6,1)</f>
        <v>0</v>
      </c>
      <c r="S61" s="6" t="str">
        <f>MID(ВЫГРУЗКА_ИНН,7,1)</f>
        <v>1</v>
      </c>
      <c r="T61" s="6" t="str">
        <f>MID(ВЫГРУЗКА_ИНН,8,1)</f>
        <v>8</v>
      </c>
      <c r="U61" s="6" t="str">
        <f>MID(ВЫГРУЗКА_ИНН,9,1)</f>
        <v>8</v>
      </c>
      <c r="V61" s="6" t="str">
        <f>MID(ВЫГРУЗКА_ИНН,10,1)</f>
        <v>0</v>
      </c>
      <c r="W61" s="7" t="s">
        <v>1</v>
      </c>
      <c r="X61" s="7" t="s">
        <v>1</v>
      </c>
      <c r="Y61" s="8"/>
      <c r="Z61" s="8"/>
      <c r="AA61" s="8"/>
      <c r="AZ61" s="5"/>
      <c r="BA61" s="5"/>
      <c r="BD61" s="79" t="s">
        <v>0</v>
      </c>
      <c r="BE61" s="79"/>
      <c r="BF61" s="6" t="str">
        <f>MID(ВЫГРУЗКА_ИНН,1,1)</f>
        <v>3</v>
      </c>
      <c r="BG61" s="6" t="str">
        <f>MID(ВЫГРУЗКА_ИНН,2,1)</f>
        <v>2</v>
      </c>
      <c r="BH61" s="6" t="str">
        <f>MID(ВЫГРУЗКА_ИНН,3,1)</f>
        <v>5</v>
      </c>
      <c r="BI61" s="6" t="str">
        <f>MID(ВЫГРУЗКА_ИНН,4,1)</f>
        <v>5</v>
      </c>
      <c r="BJ61" s="6" t="str">
        <f>MID(ВЫГРУЗКА_ИНН,5,1)</f>
        <v>5</v>
      </c>
      <c r="BK61" s="6" t="str">
        <f>MID(ВЫГРУЗКА_ИНН,6,1)</f>
        <v>0</v>
      </c>
      <c r="BL61" s="6" t="str">
        <f>MID(ВЫГРУЗКА_ИНН,7,1)</f>
        <v>1</v>
      </c>
      <c r="BM61" s="6" t="str">
        <f>MID(ВЫГРУЗКА_ИНН,8,1)</f>
        <v>8</v>
      </c>
      <c r="BN61" s="6" t="str">
        <f>MID(ВЫГРУЗКА_ИНН,9,1)</f>
        <v>8</v>
      </c>
      <c r="BO61" s="6" t="str">
        <f>MID(ВЫГРУЗКА_ИНН,10,1)</f>
        <v>0</v>
      </c>
      <c r="BP61" s="7" t="s">
        <v>1</v>
      </c>
      <c r="BQ61" s="7" t="s">
        <v>1</v>
      </c>
      <c r="BR61" s="8"/>
      <c r="BS61" s="8"/>
      <c r="BT61" s="8"/>
    </row>
    <row r="62" spans="25:72" ht="6" customHeight="1">
      <c r="Y62" s="8"/>
      <c r="Z62" s="8"/>
      <c r="AA62" s="8"/>
      <c r="BR62" s="8"/>
      <c r="BS62" s="8"/>
      <c r="BT62" s="8"/>
    </row>
    <row r="63" spans="7:72" ht="19.5" customHeight="1">
      <c r="G63" s="5"/>
      <c r="H63" s="5"/>
      <c r="K63" s="79" t="s">
        <v>2</v>
      </c>
      <c r="L63" s="80"/>
      <c r="M63" s="6" t="str">
        <f>MID(ВЫГРУЗКА_КПП,1,1)</f>
        <v>3</v>
      </c>
      <c r="N63" s="6" t="str">
        <f>MID(ВЫГРУЗКА_КПП,2,1)</f>
        <v>2</v>
      </c>
      <c r="O63" s="6" t="str">
        <f>MID(ВЫГРУЗКА_КПП,3,1)</f>
        <v>5</v>
      </c>
      <c r="P63" s="6" t="str">
        <f>MID(ВЫГРУЗКА_КПП,4,1)</f>
        <v>5</v>
      </c>
      <c r="Q63" s="6" t="str">
        <f>MID(ВЫГРУЗКА_КПП,5,1)</f>
        <v>0</v>
      </c>
      <c r="R63" s="6" t="str">
        <f>MID(ВЫГРУЗКА_КПП,6,1)</f>
        <v>1</v>
      </c>
      <c r="S63" s="6" t="str">
        <f>MID(ВЫГРУЗКА_КПП,7,1)</f>
        <v>0</v>
      </c>
      <c r="T63" s="6" t="str">
        <f>MID(ВЫГРУЗКА_КПП,8,1)</f>
        <v>0</v>
      </c>
      <c r="U63" s="6" t="str">
        <f>MID(ВЫГРУЗКА_КПП,9,1)</f>
        <v>1</v>
      </c>
      <c r="V63" s="9"/>
      <c r="W63" s="44" t="s">
        <v>3</v>
      </c>
      <c r="X63" s="44"/>
      <c r="Y63" s="10">
        <v>0</v>
      </c>
      <c r="Z63" s="10">
        <v>0</v>
      </c>
      <c r="AA63" s="10">
        <v>4</v>
      </c>
      <c r="AZ63" s="5"/>
      <c r="BA63" s="5"/>
      <c r="BD63" s="79" t="s">
        <v>2</v>
      </c>
      <c r="BE63" s="80"/>
      <c r="BF63" s="6" t="str">
        <f>MID(ВЫГРУЗКА_КПП,1,1)</f>
        <v>3</v>
      </c>
      <c r="BG63" s="6" t="str">
        <f>MID(ВЫГРУЗКА_КПП,2,1)</f>
        <v>2</v>
      </c>
      <c r="BH63" s="6" t="str">
        <f>MID(ВЫГРУЗКА_КПП,3,1)</f>
        <v>5</v>
      </c>
      <c r="BI63" s="6" t="str">
        <f>MID(ВЫГРУЗКА_КПП,4,1)</f>
        <v>5</v>
      </c>
      <c r="BJ63" s="6" t="str">
        <f>MID(ВЫГРУЗКА_КПП,5,1)</f>
        <v>0</v>
      </c>
      <c r="BK63" s="6" t="str">
        <f>MID(ВЫГРУЗКА_КПП,6,1)</f>
        <v>1</v>
      </c>
      <c r="BL63" s="6" t="str">
        <f>MID(ВЫГРУЗКА_КПП,7,1)</f>
        <v>0</v>
      </c>
      <c r="BM63" s="6" t="str">
        <f>MID(ВЫГРУЗКА_КПП,8,1)</f>
        <v>0</v>
      </c>
      <c r="BN63" s="6" t="str">
        <f>MID(ВЫГРУЗКА_КПП,9,1)</f>
        <v>1</v>
      </c>
      <c r="BO63" s="9"/>
      <c r="BP63" s="44" t="s">
        <v>3</v>
      </c>
      <c r="BQ63" s="44"/>
      <c r="BR63" s="10">
        <f>Y63</f>
        <v>0</v>
      </c>
      <c r="BS63" s="10">
        <f>Z63</f>
        <v>0</v>
      </c>
      <c r="BT63" s="10">
        <f>AA63</f>
        <v>4</v>
      </c>
    </row>
    <row r="64" ht="9.75" customHeight="1"/>
    <row r="65" spans="23:85" ht="19.5" customHeight="1" hidden="1">
      <c r="W65" s="11"/>
      <c r="X65" s="11"/>
      <c r="AF65" s="75"/>
      <c r="AG65" s="75"/>
      <c r="AH65" s="75"/>
      <c r="AI65" s="75"/>
      <c r="AJ65" s="75"/>
      <c r="AK65" s="75"/>
      <c r="AL65" s="75"/>
      <c r="AM65" s="75"/>
      <c r="AN65" s="75"/>
      <c r="BP65" s="11"/>
      <c r="BQ65" s="11"/>
      <c r="BY65" s="75"/>
      <c r="BZ65" s="75"/>
      <c r="CA65" s="75"/>
      <c r="CB65" s="75"/>
      <c r="CC65" s="75"/>
      <c r="CD65" s="75"/>
      <c r="CE65" s="75"/>
      <c r="CF65" s="75"/>
      <c r="CG65" s="75"/>
    </row>
    <row r="66" ht="8.25" customHeight="1" hidden="1"/>
    <row r="67" spans="1:85" ht="19.5" customHeight="1" hidden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</row>
    <row r="68" ht="9.75" customHeight="1" hidden="1"/>
    <row r="69" spans="1:85" ht="21" customHeight="1">
      <c r="A69" s="42" t="s">
        <v>31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T69" s="42" t="s">
        <v>31</v>
      </c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</row>
    <row r="70" spans="1:85" ht="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</row>
    <row r="71" spans="7:85" ht="9.75" customHeight="1">
      <c r="G71" s="76" t="s">
        <v>8</v>
      </c>
      <c r="H71" s="76"/>
      <c r="I71" s="76"/>
      <c r="J71" s="76"/>
      <c r="K71" s="76"/>
      <c r="L71" s="76"/>
      <c r="M71" s="76"/>
      <c r="R71" s="76" t="s">
        <v>9</v>
      </c>
      <c r="S71" s="76"/>
      <c r="T71" s="76"/>
      <c r="U71" s="76"/>
      <c r="V71" s="76"/>
      <c r="W71" s="76"/>
      <c r="X71" s="76"/>
      <c r="Y71" s="76"/>
      <c r="Z71" s="76" t="s">
        <v>10</v>
      </c>
      <c r="AA71" s="76"/>
      <c r="AB71" s="76"/>
      <c r="AC71" s="76"/>
      <c r="AD71" s="76"/>
      <c r="AE71" s="76"/>
      <c r="AF71" s="76"/>
      <c r="AH71" s="76" t="s">
        <v>11</v>
      </c>
      <c r="AI71" s="76"/>
      <c r="AJ71" s="76"/>
      <c r="AK71" s="76"/>
      <c r="AL71" s="76"/>
      <c r="AM71" s="76"/>
      <c r="AN71" s="76"/>
      <c r="AZ71" s="76" t="s">
        <v>8</v>
      </c>
      <c r="BA71" s="76"/>
      <c r="BB71" s="76"/>
      <c r="BC71" s="76"/>
      <c r="BD71" s="76"/>
      <c r="BE71" s="76"/>
      <c r="BF71" s="76"/>
      <c r="BK71" s="76" t="s">
        <v>9</v>
      </c>
      <c r="BL71" s="76"/>
      <c r="BM71" s="76"/>
      <c r="BN71" s="76"/>
      <c r="BO71" s="76"/>
      <c r="BP71" s="76"/>
      <c r="BQ71" s="76"/>
      <c r="BR71" s="76"/>
      <c r="BS71" s="76" t="s">
        <v>10</v>
      </c>
      <c r="BT71" s="76"/>
      <c r="BU71" s="76"/>
      <c r="BV71" s="76"/>
      <c r="BW71" s="76"/>
      <c r="BX71" s="76"/>
      <c r="BY71" s="76"/>
      <c r="CA71" s="76" t="s">
        <v>11</v>
      </c>
      <c r="CB71" s="76"/>
      <c r="CC71" s="76"/>
      <c r="CD71" s="76"/>
      <c r="CE71" s="76"/>
      <c r="CF71" s="76"/>
      <c r="CG71" s="76"/>
    </row>
    <row r="72" spans="1:85" ht="19.5" customHeight="1">
      <c r="A72" s="14" t="s">
        <v>12</v>
      </c>
      <c r="G72" s="76"/>
      <c r="H72" s="76"/>
      <c r="I72" s="76"/>
      <c r="J72" s="76"/>
      <c r="K72" s="76"/>
      <c r="L72" s="76"/>
      <c r="M72" s="76"/>
      <c r="O72" s="43" t="s">
        <v>13</v>
      </c>
      <c r="P72" s="43"/>
      <c r="Q72" s="43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H72" s="76"/>
      <c r="AI72" s="76"/>
      <c r="AJ72" s="76"/>
      <c r="AK72" s="76"/>
      <c r="AL72" s="76"/>
      <c r="AM72" s="76"/>
      <c r="AN72" s="76"/>
      <c r="AT72" s="14" t="s">
        <v>12</v>
      </c>
      <c r="AZ72" s="76"/>
      <c r="BA72" s="76"/>
      <c r="BB72" s="76"/>
      <c r="BC72" s="76"/>
      <c r="BD72" s="76"/>
      <c r="BE72" s="76"/>
      <c r="BF72" s="76"/>
      <c r="BH72" s="43" t="s">
        <v>13</v>
      </c>
      <c r="BI72" s="43"/>
      <c r="BJ72" s="43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CA72" s="76"/>
      <c r="CB72" s="76"/>
      <c r="CC72" s="76"/>
      <c r="CD72" s="76"/>
      <c r="CE72" s="76"/>
      <c r="CF72" s="76"/>
      <c r="CG72" s="76"/>
    </row>
    <row r="73" spans="34:85" ht="9.75" customHeight="1">
      <c r="AH73" s="76"/>
      <c r="AI73" s="76"/>
      <c r="AJ73" s="76"/>
      <c r="AK73" s="76"/>
      <c r="AL73" s="76"/>
      <c r="AM73" s="76"/>
      <c r="AN73" s="76"/>
      <c r="CA73" s="76"/>
      <c r="CB73" s="76"/>
      <c r="CC73" s="76"/>
      <c r="CD73" s="76"/>
      <c r="CE73" s="76"/>
      <c r="CF73" s="76"/>
      <c r="CG73" s="76"/>
    </row>
    <row r="74" spans="1:85" ht="19.5" customHeight="1">
      <c r="A74" s="43">
        <v>1</v>
      </c>
      <c r="B74" s="43"/>
      <c r="C74" s="43"/>
      <c r="D74" s="43"/>
      <c r="E74" s="43">
        <v>2</v>
      </c>
      <c r="F74" s="43"/>
      <c r="G74" s="43"/>
      <c r="H74" s="43"/>
      <c r="I74" s="43"/>
      <c r="J74" s="43"/>
      <c r="K74" s="43"/>
      <c r="L74" s="43"/>
      <c r="M74" s="43"/>
      <c r="N74" s="43"/>
      <c r="O74" s="43">
        <v>3</v>
      </c>
      <c r="P74" s="43"/>
      <c r="Q74" s="43"/>
      <c r="R74" s="43">
        <v>4</v>
      </c>
      <c r="S74" s="43"/>
      <c r="T74" s="43"/>
      <c r="U74" s="43"/>
      <c r="V74" s="43"/>
      <c r="W74" s="43"/>
      <c r="X74" s="43"/>
      <c r="Z74" s="43">
        <v>5</v>
      </c>
      <c r="AA74" s="43"/>
      <c r="AB74" s="43"/>
      <c r="AC74" s="43"/>
      <c r="AD74" s="43"/>
      <c r="AE74" s="43"/>
      <c r="AF74" s="43"/>
      <c r="AH74" s="43">
        <v>6</v>
      </c>
      <c r="AI74" s="43"/>
      <c r="AJ74" s="43"/>
      <c r="AK74" s="43"/>
      <c r="AL74" s="43"/>
      <c r="AM74" s="43"/>
      <c r="AN74" s="43"/>
      <c r="AT74" s="43">
        <v>1</v>
      </c>
      <c r="AU74" s="43"/>
      <c r="AV74" s="43"/>
      <c r="AW74" s="43"/>
      <c r="AX74" s="43">
        <v>2</v>
      </c>
      <c r="AY74" s="43"/>
      <c r="AZ74" s="43"/>
      <c r="BA74" s="43"/>
      <c r="BB74" s="43"/>
      <c r="BC74" s="43"/>
      <c r="BD74" s="43"/>
      <c r="BE74" s="43"/>
      <c r="BF74" s="43"/>
      <c r="BG74" s="43"/>
      <c r="BH74" s="43">
        <v>3</v>
      </c>
      <c r="BI74" s="43"/>
      <c r="BJ74" s="43"/>
      <c r="BK74" s="43">
        <v>4</v>
      </c>
      <c r="BL74" s="43"/>
      <c r="BM74" s="43"/>
      <c r="BN74" s="43"/>
      <c r="BO74" s="43"/>
      <c r="BP74" s="43"/>
      <c r="BQ74" s="43"/>
      <c r="BS74" s="43">
        <v>5</v>
      </c>
      <c r="BT74" s="43"/>
      <c r="BU74" s="43"/>
      <c r="BV74" s="43"/>
      <c r="BW74" s="43"/>
      <c r="BX74" s="43"/>
      <c r="BY74" s="43"/>
      <c r="CA74" s="43">
        <v>6</v>
      </c>
      <c r="CB74" s="43"/>
      <c r="CC74" s="43"/>
      <c r="CD74" s="43"/>
      <c r="CE74" s="43"/>
      <c r="CF74" s="43"/>
      <c r="CG74" s="43"/>
    </row>
    <row r="75" ht="17.25" customHeight="1"/>
    <row r="76" spans="5:50" ht="19.5" customHeight="1">
      <c r="E76" s="11" t="s">
        <v>32</v>
      </c>
      <c r="AX76" s="11" t="s">
        <v>32</v>
      </c>
    </row>
    <row r="77" ht="7.5" customHeight="1"/>
    <row r="78" spans="1:85" ht="19.5" customHeight="1">
      <c r="A78" s="73"/>
      <c r="B78" s="74"/>
      <c r="C78" s="74"/>
      <c r="E78" s="84" t="s">
        <v>33</v>
      </c>
      <c r="F78" s="84"/>
      <c r="G78" s="84"/>
      <c r="H78" s="84"/>
      <c r="I78" s="84"/>
      <c r="J78" s="84"/>
      <c r="K78" s="84"/>
      <c r="L78" s="84"/>
      <c r="M78" s="84"/>
      <c r="N78" s="84"/>
      <c r="O78" s="45">
        <v>1310</v>
      </c>
      <c r="P78" s="45"/>
      <c r="Q78" s="86"/>
      <c r="R78" s="71">
        <v>1</v>
      </c>
      <c r="S78" s="71"/>
      <c r="T78" s="71"/>
      <c r="U78" s="71"/>
      <c r="V78" s="71"/>
      <c r="W78" s="71"/>
      <c r="X78" s="71"/>
      <c r="Y78" s="8"/>
      <c r="Z78" s="71">
        <v>0</v>
      </c>
      <c r="AA78" s="71"/>
      <c r="AB78" s="71"/>
      <c r="AC78" s="71"/>
      <c r="AD78" s="71"/>
      <c r="AE78" s="71"/>
      <c r="AF78" s="71"/>
      <c r="AG78" s="8"/>
      <c r="AH78" s="71">
        <v>0</v>
      </c>
      <c r="AI78" s="71"/>
      <c r="AJ78" s="71"/>
      <c r="AK78" s="71"/>
      <c r="AL78" s="71"/>
      <c r="AM78" s="71"/>
      <c r="AN78" s="71"/>
      <c r="AT78" s="7" t="str">
        <f>IF(LEN($A78)&lt;(COLUMN()-45),"-",MID($A78,(COLUMN()-45),1))</f>
        <v>-</v>
      </c>
      <c r="AU78" s="7" t="str">
        <f>IF(LEN($A78)&lt;(COLUMN()-45),"-",MID($A78,(COLUMN()-45),1))</f>
        <v>-</v>
      </c>
      <c r="AV78" s="7" t="str">
        <f>IF(LEN($A78)&lt;(COLUMN()-45),"-",MID($A78,(COLUMN()-45),1))</f>
        <v>-</v>
      </c>
      <c r="AX78" s="84" t="s">
        <v>33</v>
      </c>
      <c r="AY78" s="84"/>
      <c r="AZ78" s="84"/>
      <c r="BA78" s="84"/>
      <c r="BB78" s="84"/>
      <c r="BC78" s="84"/>
      <c r="BD78" s="84"/>
      <c r="BE78" s="84"/>
      <c r="BF78" s="84"/>
      <c r="BG78" s="84"/>
      <c r="BH78" s="45">
        <v>1310</v>
      </c>
      <c r="BI78" s="45"/>
      <c r="BJ78" s="86"/>
      <c r="BK78" s="7" t="str">
        <f aca="true" t="shared" si="48" ref="BK78:BQ78">IF(LEN($R78)&lt;(COLUMN()-62),"-",MID($R78,(COLUMN()-62),1))</f>
        <v>1</v>
      </c>
      <c r="BL78" s="7" t="str">
        <f t="shared" si="48"/>
        <v>-</v>
      </c>
      <c r="BM78" s="7" t="str">
        <f t="shared" si="48"/>
        <v>-</v>
      </c>
      <c r="BN78" s="7" t="str">
        <f t="shared" si="48"/>
        <v>-</v>
      </c>
      <c r="BO78" s="7" t="str">
        <f t="shared" si="48"/>
        <v>-</v>
      </c>
      <c r="BP78" s="7" t="str">
        <f t="shared" si="48"/>
        <v>-</v>
      </c>
      <c r="BQ78" s="7" t="str">
        <f t="shared" si="48"/>
        <v>-</v>
      </c>
      <c r="BR78" s="8"/>
      <c r="BS78" s="7" t="str">
        <f aca="true" t="shared" si="49" ref="BS78:BY78">IF(LEN($Z78)&lt;(COLUMN()-70),"-",MID($Z78,(COLUMN()-70),1))</f>
        <v>0</v>
      </c>
      <c r="BT78" s="7" t="str">
        <f t="shared" si="49"/>
        <v>-</v>
      </c>
      <c r="BU78" s="7" t="str">
        <f t="shared" si="49"/>
        <v>-</v>
      </c>
      <c r="BV78" s="7" t="str">
        <f t="shared" si="49"/>
        <v>-</v>
      </c>
      <c r="BW78" s="7" t="str">
        <f t="shared" si="49"/>
        <v>-</v>
      </c>
      <c r="BX78" s="7" t="str">
        <f t="shared" si="49"/>
        <v>-</v>
      </c>
      <c r="BY78" s="7" t="str">
        <f t="shared" si="49"/>
        <v>-</v>
      </c>
      <c r="BZ78" s="8"/>
      <c r="CA78" s="7" t="str">
        <f aca="true" t="shared" si="50" ref="CA78:CG78">IF(LEN($AH78)&lt;(COLUMN()-78),"-",MID($AH78,(COLUMN()-78),1))</f>
        <v>0</v>
      </c>
      <c r="CB78" s="7" t="str">
        <f t="shared" si="50"/>
        <v>-</v>
      </c>
      <c r="CC78" s="7" t="str">
        <f t="shared" si="50"/>
        <v>-</v>
      </c>
      <c r="CD78" s="7" t="str">
        <f t="shared" si="50"/>
        <v>-</v>
      </c>
      <c r="CE78" s="7" t="str">
        <f t="shared" si="50"/>
        <v>-</v>
      </c>
      <c r="CF78" s="7" t="str">
        <f t="shared" si="50"/>
        <v>-</v>
      </c>
      <c r="CG78" s="7" t="str">
        <f t="shared" si="50"/>
        <v>-</v>
      </c>
    </row>
    <row r="79" spans="1:85" ht="24" customHeight="1">
      <c r="A79" s="19"/>
      <c r="B79" s="19"/>
      <c r="C79" s="19"/>
      <c r="D79" s="20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32"/>
      <c r="P79" s="32"/>
      <c r="Q79" s="32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T79" s="17"/>
      <c r="AU79" s="17"/>
      <c r="AV79" s="17"/>
      <c r="AW79" s="20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32"/>
      <c r="BI79" s="32"/>
      <c r="BJ79" s="32"/>
      <c r="BK79" s="17"/>
      <c r="BL79" s="17"/>
      <c r="BM79" s="17"/>
      <c r="BN79" s="17"/>
      <c r="BO79" s="17"/>
      <c r="BP79" s="17"/>
      <c r="BQ79" s="17"/>
      <c r="BR79" s="19"/>
      <c r="BS79" s="17"/>
      <c r="BT79" s="17"/>
      <c r="BU79" s="17"/>
      <c r="BV79" s="17"/>
      <c r="BW79" s="17"/>
      <c r="BX79" s="17"/>
      <c r="BY79" s="17"/>
      <c r="BZ79" s="19"/>
      <c r="CA79" s="17"/>
      <c r="CB79" s="17"/>
      <c r="CC79" s="17"/>
      <c r="CD79" s="17"/>
      <c r="CE79" s="17"/>
      <c r="CF79" s="17"/>
      <c r="CG79" s="17"/>
    </row>
    <row r="80" spans="1:86" ht="19.5" customHeight="1">
      <c r="A80" s="73"/>
      <c r="B80" s="74"/>
      <c r="C80" s="74"/>
      <c r="E80" s="84" t="s">
        <v>34</v>
      </c>
      <c r="F80" s="84"/>
      <c r="G80" s="84"/>
      <c r="H80" s="84"/>
      <c r="I80" s="84"/>
      <c r="J80" s="84"/>
      <c r="K80" s="84"/>
      <c r="L80" s="84"/>
      <c r="M80" s="84"/>
      <c r="N80" s="84"/>
      <c r="O80" s="45">
        <v>1320</v>
      </c>
      <c r="P80" s="45"/>
      <c r="Q80" s="33" t="s">
        <v>35</v>
      </c>
      <c r="R80" s="71">
        <v>0</v>
      </c>
      <c r="S80" s="71"/>
      <c r="T80" s="71"/>
      <c r="U80" s="71"/>
      <c r="V80" s="71"/>
      <c r="W80" s="71"/>
      <c r="X80" s="71"/>
      <c r="Y80" s="24" t="s">
        <v>36</v>
      </c>
      <c r="Z80" s="71">
        <v>0</v>
      </c>
      <c r="AA80" s="71"/>
      <c r="AB80" s="71"/>
      <c r="AC80" s="71"/>
      <c r="AD80" s="71"/>
      <c r="AE80" s="71"/>
      <c r="AF80" s="71"/>
      <c r="AG80" s="24" t="s">
        <v>36</v>
      </c>
      <c r="AH80" s="71">
        <v>0</v>
      </c>
      <c r="AI80" s="71"/>
      <c r="AJ80" s="71"/>
      <c r="AK80" s="71"/>
      <c r="AL80" s="71"/>
      <c r="AM80" s="71"/>
      <c r="AN80" s="71"/>
      <c r="AO80" s="34" t="s">
        <v>37</v>
      </c>
      <c r="AT80" s="7" t="str">
        <f>IF(LEN($A80)&lt;(COLUMN()-45),"-",MID($A80,(COLUMN()-45),1))</f>
        <v>-</v>
      </c>
      <c r="AU80" s="7" t="str">
        <f>IF(LEN($A80)&lt;(COLUMN()-45),"-",MID($A80,(COLUMN()-45),1))</f>
        <v>-</v>
      </c>
      <c r="AV80" s="7" t="str">
        <f>IF(LEN($A80)&lt;(COLUMN()-45),"-",MID($A80,(COLUMN()-45),1))</f>
        <v>-</v>
      </c>
      <c r="AX80" s="84" t="s">
        <v>34</v>
      </c>
      <c r="AY80" s="84"/>
      <c r="AZ80" s="84"/>
      <c r="BA80" s="84"/>
      <c r="BB80" s="84"/>
      <c r="BC80" s="84"/>
      <c r="BD80" s="84"/>
      <c r="BE80" s="84"/>
      <c r="BF80" s="84"/>
      <c r="BG80" s="84"/>
      <c r="BH80" s="45">
        <v>1320</v>
      </c>
      <c r="BI80" s="45"/>
      <c r="BJ80" s="33" t="s">
        <v>35</v>
      </c>
      <c r="BK80" s="7" t="str">
        <f aca="true" t="shared" si="51" ref="BK80:BQ80">IF(LEN($R80)&lt;(COLUMN()-62),"-",MID($R80,(COLUMN()-62),1))</f>
        <v>0</v>
      </c>
      <c r="BL80" s="7" t="str">
        <f t="shared" si="51"/>
        <v>-</v>
      </c>
      <c r="BM80" s="7" t="str">
        <f t="shared" si="51"/>
        <v>-</v>
      </c>
      <c r="BN80" s="7" t="str">
        <f t="shared" si="51"/>
        <v>-</v>
      </c>
      <c r="BO80" s="7" t="str">
        <f t="shared" si="51"/>
        <v>-</v>
      </c>
      <c r="BP80" s="7" t="str">
        <f t="shared" si="51"/>
        <v>-</v>
      </c>
      <c r="BQ80" s="7" t="str">
        <f t="shared" si="51"/>
        <v>-</v>
      </c>
      <c r="BR80" s="24" t="s">
        <v>36</v>
      </c>
      <c r="BS80" s="7" t="str">
        <f aca="true" t="shared" si="52" ref="BS80:BY80">IF(LEN($Z80)&lt;(COLUMN()-70),"-",MID($Z80,(COLUMN()-70),1))</f>
        <v>0</v>
      </c>
      <c r="BT80" s="7" t="str">
        <f t="shared" si="52"/>
        <v>-</v>
      </c>
      <c r="BU80" s="7" t="str">
        <f t="shared" si="52"/>
        <v>-</v>
      </c>
      <c r="BV80" s="7" t="str">
        <f t="shared" si="52"/>
        <v>-</v>
      </c>
      <c r="BW80" s="7" t="str">
        <f t="shared" si="52"/>
        <v>-</v>
      </c>
      <c r="BX80" s="7" t="str">
        <f t="shared" si="52"/>
        <v>-</v>
      </c>
      <c r="BY80" s="7" t="str">
        <f t="shared" si="52"/>
        <v>-</v>
      </c>
      <c r="BZ80" s="24" t="s">
        <v>36</v>
      </c>
      <c r="CA80" s="7" t="str">
        <f aca="true" t="shared" si="53" ref="CA80:CG80">IF(LEN($AH80)&lt;(COLUMN()-78),"-",MID($AH80,(COLUMN()-78),1))</f>
        <v>0</v>
      </c>
      <c r="CB80" s="7" t="str">
        <f t="shared" si="53"/>
        <v>-</v>
      </c>
      <c r="CC80" s="7" t="str">
        <f t="shared" si="53"/>
        <v>-</v>
      </c>
      <c r="CD80" s="7" t="str">
        <f t="shared" si="53"/>
        <v>-</v>
      </c>
      <c r="CE80" s="7" t="str">
        <f t="shared" si="53"/>
        <v>-</v>
      </c>
      <c r="CF80" s="7" t="str">
        <f t="shared" si="53"/>
        <v>-</v>
      </c>
      <c r="CG80" s="7" t="str">
        <f t="shared" si="53"/>
        <v>-</v>
      </c>
      <c r="CH80" s="34" t="s">
        <v>37</v>
      </c>
    </row>
    <row r="81" spans="1:85" ht="11.25" customHeight="1">
      <c r="A81" s="19"/>
      <c r="B81" s="19"/>
      <c r="C81" s="19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6"/>
      <c r="P81" s="16"/>
      <c r="Q81" s="16"/>
      <c r="R81" s="8"/>
      <c r="S81" s="8"/>
      <c r="T81" s="8"/>
      <c r="U81" s="8"/>
      <c r="V81" s="8"/>
      <c r="W81" s="8"/>
      <c r="X81" s="24"/>
      <c r="Y81" s="8"/>
      <c r="Z81" s="8"/>
      <c r="AA81" s="8"/>
      <c r="AB81" s="8"/>
      <c r="AC81" s="8"/>
      <c r="AD81" s="8"/>
      <c r="AE81" s="8"/>
      <c r="AF81" s="24"/>
      <c r="AG81" s="8"/>
      <c r="AH81" s="8"/>
      <c r="AI81" s="8"/>
      <c r="AJ81" s="8"/>
      <c r="AK81" s="8"/>
      <c r="AL81" s="8"/>
      <c r="AM81" s="8"/>
      <c r="AN81" s="24"/>
      <c r="AT81" s="17"/>
      <c r="AU81" s="17"/>
      <c r="AV81" s="17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16"/>
      <c r="BI81" s="16"/>
      <c r="BJ81" s="16"/>
      <c r="BK81" s="17"/>
      <c r="BL81" s="17"/>
      <c r="BM81" s="17"/>
      <c r="BN81" s="17"/>
      <c r="BO81" s="17"/>
      <c r="BP81" s="17"/>
      <c r="BQ81" s="25"/>
      <c r="BR81" s="8"/>
      <c r="BS81" s="17"/>
      <c r="BT81" s="17"/>
      <c r="BU81" s="17"/>
      <c r="BV81" s="17"/>
      <c r="BW81" s="17"/>
      <c r="BX81" s="17"/>
      <c r="BY81" s="17"/>
      <c r="BZ81" s="8"/>
      <c r="CA81" s="17"/>
      <c r="CB81" s="17"/>
      <c r="CC81" s="17"/>
      <c r="CD81" s="17"/>
      <c r="CE81" s="17"/>
      <c r="CF81" s="17"/>
      <c r="CG81" s="17"/>
    </row>
    <row r="82" spans="1:85" ht="19.5" customHeight="1">
      <c r="A82" s="73"/>
      <c r="B82" s="74"/>
      <c r="C82" s="74"/>
      <c r="E82" s="87" t="s">
        <v>38</v>
      </c>
      <c r="F82" s="88"/>
      <c r="G82" s="88"/>
      <c r="H82" s="88"/>
      <c r="I82" s="88"/>
      <c r="J82" s="88"/>
      <c r="K82" s="88"/>
      <c r="L82" s="88"/>
      <c r="M82" s="88"/>
      <c r="N82" s="88"/>
      <c r="O82" s="45">
        <v>1340</v>
      </c>
      <c r="P82" s="45"/>
      <c r="Q82" s="86"/>
      <c r="R82" s="71">
        <v>0</v>
      </c>
      <c r="S82" s="71"/>
      <c r="T82" s="71"/>
      <c r="U82" s="71"/>
      <c r="V82" s="71"/>
      <c r="W82" s="71"/>
      <c r="X82" s="71"/>
      <c r="Y82" s="8"/>
      <c r="Z82" s="71">
        <v>0</v>
      </c>
      <c r="AA82" s="71"/>
      <c r="AB82" s="71"/>
      <c r="AC82" s="71"/>
      <c r="AD82" s="71"/>
      <c r="AE82" s="71"/>
      <c r="AF82" s="71"/>
      <c r="AG82" s="8"/>
      <c r="AH82" s="71">
        <v>0</v>
      </c>
      <c r="AI82" s="71"/>
      <c r="AJ82" s="71"/>
      <c r="AK82" s="71"/>
      <c r="AL82" s="71"/>
      <c r="AM82" s="71"/>
      <c r="AN82" s="71"/>
      <c r="AT82" s="7" t="str">
        <f>IF(LEN($A82)&lt;(COLUMN()-45),"-",MID($A82,(COLUMN()-45),1))</f>
        <v>-</v>
      </c>
      <c r="AU82" s="7" t="str">
        <f>IF(LEN($A82)&lt;(COLUMN()-45),"-",MID($A82,(COLUMN()-45),1))</f>
        <v>-</v>
      </c>
      <c r="AV82" s="7" t="str">
        <f>IF(LEN($A82)&lt;(COLUMN()-45),"-",MID($A82,(COLUMN()-45),1))</f>
        <v>-</v>
      </c>
      <c r="AX82" s="87" t="s">
        <v>38</v>
      </c>
      <c r="AY82" s="88"/>
      <c r="AZ82" s="88"/>
      <c r="BA82" s="88"/>
      <c r="BB82" s="88"/>
      <c r="BC82" s="88"/>
      <c r="BD82" s="88"/>
      <c r="BE82" s="88"/>
      <c r="BF82" s="88"/>
      <c r="BG82" s="88"/>
      <c r="BH82" s="45">
        <v>1340</v>
      </c>
      <c r="BI82" s="45"/>
      <c r="BJ82" s="86"/>
      <c r="BK82" s="7" t="str">
        <f aca="true" t="shared" si="54" ref="BK82:BQ82">IF(LEN($R82)&lt;(COLUMN()-62),"-",MID($R82,(COLUMN()-62),1))</f>
        <v>0</v>
      </c>
      <c r="BL82" s="7" t="str">
        <f t="shared" si="54"/>
        <v>-</v>
      </c>
      <c r="BM82" s="7" t="str">
        <f t="shared" si="54"/>
        <v>-</v>
      </c>
      <c r="BN82" s="7" t="str">
        <f t="shared" si="54"/>
        <v>-</v>
      </c>
      <c r="BO82" s="7" t="str">
        <f t="shared" si="54"/>
        <v>-</v>
      </c>
      <c r="BP82" s="7" t="str">
        <f t="shared" si="54"/>
        <v>-</v>
      </c>
      <c r="BQ82" s="7" t="str">
        <f t="shared" si="54"/>
        <v>-</v>
      </c>
      <c r="BR82" s="8"/>
      <c r="BS82" s="7" t="str">
        <f aca="true" t="shared" si="55" ref="BS82:BY82">IF(LEN($Z82)&lt;(COLUMN()-70),"-",MID($Z82,(COLUMN()-70),1))</f>
        <v>0</v>
      </c>
      <c r="BT82" s="7" t="str">
        <f t="shared" si="55"/>
        <v>-</v>
      </c>
      <c r="BU82" s="7" t="str">
        <f t="shared" si="55"/>
        <v>-</v>
      </c>
      <c r="BV82" s="7" t="str">
        <f t="shared" si="55"/>
        <v>-</v>
      </c>
      <c r="BW82" s="7" t="str">
        <f t="shared" si="55"/>
        <v>-</v>
      </c>
      <c r="BX82" s="7" t="str">
        <f t="shared" si="55"/>
        <v>-</v>
      </c>
      <c r="BY82" s="7" t="str">
        <f t="shared" si="55"/>
        <v>-</v>
      </c>
      <c r="BZ82" s="8"/>
      <c r="CA82" s="7" t="str">
        <f aca="true" t="shared" si="56" ref="CA82:CG82">IF(LEN($AH82)&lt;(COLUMN()-78),"-",MID($AH82,(COLUMN()-78),1))</f>
        <v>0</v>
      </c>
      <c r="CB82" s="7" t="str">
        <f t="shared" si="56"/>
        <v>-</v>
      </c>
      <c r="CC82" s="7" t="str">
        <f t="shared" si="56"/>
        <v>-</v>
      </c>
      <c r="CD82" s="7" t="str">
        <f t="shared" si="56"/>
        <v>-</v>
      </c>
      <c r="CE82" s="7" t="str">
        <f t="shared" si="56"/>
        <v>-</v>
      </c>
      <c r="CF82" s="7" t="str">
        <f t="shared" si="56"/>
        <v>-</v>
      </c>
      <c r="CG82" s="7" t="str">
        <f t="shared" si="56"/>
        <v>-</v>
      </c>
    </row>
    <row r="83" spans="1:85" ht="12" customHeight="1">
      <c r="A83" s="19"/>
      <c r="B83" s="19"/>
      <c r="C83" s="19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16"/>
      <c r="P83" s="16"/>
      <c r="Q83" s="16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T83" s="17"/>
      <c r="AU83" s="17"/>
      <c r="AV83" s="17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16"/>
      <c r="BI83" s="16"/>
      <c r="BJ83" s="16"/>
      <c r="BK83" s="17"/>
      <c r="BL83" s="17"/>
      <c r="BM83" s="17"/>
      <c r="BN83" s="17"/>
      <c r="BO83" s="17"/>
      <c r="BP83" s="17"/>
      <c r="BQ83" s="17"/>
      <c r="BR83" s="8"/>
      <c r="BS83" s="17"/>
      <c r="BT83" s="17"/>
      <c r="BU83" s="17"/>
      <c r="BV83" s="17"/>
      <c r="BW83" s="17"/>
      <c r="BX83" s="17"/>
      <c r="BY83" s="17"/>
      <c r="BZ83" s="8"/>
      <c r="CA83" s="17"/>
      <c r="CB83" s="17"/>
      <c r="CC83" s="17"/>
      <c r="CD83" s="17"/>
      <c r="CE83" s="17"/>
      <c r="CF83" s="17"/>
      <c r="CG83" s="17"/>
    </row>
    <row r="84" spans="1:85" ht="19.5" customHeight="1">
      <c r="A84" s="73"/>
      <c r="B84" s="74"/>
      <c r="C84" s="74"/>
      <c r="E84" s="84" t="s">
        <v>39</v>
      </c>
      <c r="F84" s="84"/>
      <c r="G84" s="84"/>
      <c r="H84" s="84"/>
      <c r="I84" s="84"/>
      <c r="J84" s="84"/>
      <c r="K84" s="84"/>
      <c r="L84" s="84"/>
      <c r="M84" s="84"/>
      <c r="N84" s="84"/>
      <c r="O84" s="45">
        <v>1350</v>
      </c>
      <c r="P84" s="45"/>
      <c r="Q84" s="86"/>
      <c r="R84" s="71">
        <v>0</v>
      </c>
      <c r="S84" s="71"/>
      <c r="T84" s="71"/>
      <c r="U84" s="71"/>
      <c r="V84" s="71"/>
      <c r="W84" s="71"/>
      <c r="X84" s="71"/>
      <c r="Y84" s="8"/>
      <c r="Z84" s="71">
        <v>0</v>
      </c>
      <c r="AA84" s="71"/>
      <c r="AB84" s="71"/>
      <c r="AC84" s="71"/>
      <c r="AD84" s="71"/>
      <c r="AE84" s="71"/>
      <c r="AF84" s="71"/>
      <c r="AG84" s="8"/>
      <c r="AH84" s="71">
        <v>0</v>
      </c>
      <c r="AI84" s="71"/>
      <c r="AJ84" s="71"/>
      <c r="AK84" s="71"/>
      <c r="AL84" s="71"/>
      <c r="AM84" s="71"/>
      <c r="AN84" s="71"/>
      <c r="AT84" s="7" t="str">
        <f>IF(LEN($A84)&lt;(COLUMN()-45),"-",MID($A84,(COLUMN()-45),1))</f>
        <v>-</v>
      </c>
      <c r="AU84" s="7" t="str">
        <f>IF(LEN($A84)&lt;(COLUMN()-45),"-",MID($A84,(COLUMN()-45),1))</f>
        <v>-</v>
      </c>
      <c r="AV84" s="7" t="str">
        <f>IF(LEN($A84)&lt;(COLUMN()-45),"-",MID($A84,(COLUMN()-45),1))</f>
        <v>-</v>
      </c>
      <c r="AX84" s="84" t="s">
        <v>39</v>
      </c>
      <c r="AY84" s="84"/>
      <c r="AZ84" s="84"/>
      <c r="BA84" s="84"/>
      <c r="BB84" s="84"/>
      <c r="BC84" s="84"/>
      <c r="BD84" s="84"/>
      <c r="BE84" s="84"/>
      <c r="BF84" s="84"/>
      <c r="BG84" s="84"/>
      <c r="BH84" s="45">
        <v>1350</v>
      </c>
      <c r="BI84" s="45"/>
      <c r="BJ84" s="86"/>
      <c r="BK84" s="7" t="str">
        <f aca="true" t="shared" si="57" ref="BK84:BQ84">IF(LEN($R84)&lt;(COLUMN()-62),"-",MID($R84,(COLUMN()-62),1))</f>
        <v>0</v>
      </c>
      <c r="BL84" s="7" t="str">
        <f t="shared" si="57"/>
        <v>-</v>
      </c>
      <c r="BM84" s="7" t="str">
        <f t="shared" si="57"/>
        <v>-</v>
      </c>
      <c r="BN84" s="7" t="str">
        <f t="shared" si="57"/>
        <v>-</v>
      </c>
      <c r="BO84" s="7" t="str">
        <f t="shared" si="57"/>
        <v>-</v>
      </c>
      <c r="BP84" s="7" t="str">
        <f t="shared" si="57"/>
        <v>-</v>
      </c>
      <c r="BQ84" s="7" t="str">
        <f t="shared" si="57"/>
        <v>-</v>
      </c>
      <c r="BR84" s="8"/>
      <c r="BS84" s="7" t="str">
        <f aca="true" t="shared" si="58" ref="BS84:BY84">IF(LEN($Z84)&lt;(COLUMN()-70),"-",MID($Z84,(COLUMN()-70),1))</f>
        <v>0</v>
      </c>
      <c r="BT84" s="7" t="str">
        <f t="shared" si="58"/>
        <v>-</v>
      </c>
      <c r="BU84" s="7" t="str">
        <f t="shared" si="58"/>
        <v>-</v>
      </c>
      <c r="BV84" s="7" t="str">
        <f t="shared" si="58"/>
        <v>-</v>
      </c>
      <c r="BW84" s="7" t="str">
        <f t="shared" si="58"/>
        <v>-</v>
      </c>
      <c r="BX84" s="7" t="str">
        <f t="shared" si="58"/>
        <v>-</v>
      </c>
      <c r="BY84" s="7" t="str">
        <f t="shared" si="58"/>
        <v>-</v>
      </c>
      <c r="BZ84" s="8"/>
      <c r="CA84" s="7" t="str">
        <f aca="true" t="shared" si="59" ref="CA84:CG84">IF(LEN($AH84)&lt;(COLUMN()-78),"-",MID($AH84,(COLUMN()-78),1))</f>
        <v>0</v>
      </c>
      <c r="CB84" s="7" t="str">
        <f t="shared" si="59"/>
        <v>-</v>
      </c>
      <c r="CC84" s="7" t="str">
        <f t="shared" si="59"/>
        <v>-</v>
      </c>
      <c r="CD84" s="7" t="str">
        <f t="shared" si="59"/>
        <v>-</v>
      </c>
      <c r="CE84" s="7" t="str">
        <f t="shared" si="59"/>
        <v>-</v>
      </c>
      <c r="CF84" s="7" t="str">
        <f t="shared" si="59"/>
        <v>-</v>
      </c>
      <c r="CG84" s="7" t="str">
        <f t="shared" si="59"/>
        <v>-</v>
      </c>
    </row>
    <row r="85" spans="1:85" ht="9.75" customHeight="1">
      <c r="A85" s="19"/>
      <c r="B85" s="19"/>
      <c r="C85" s="1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6"/>
      <c r="P85" s="16"/>
      <c r="Q85" s="16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T85" s="17"/>
      <c r="AU85" s="17"/>
      <c r="AV85" s="17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16"/>
      <c r="BI85" s="16"/>
      <c r="BJ85" s="16"/>
      <c r="BK85" s="17"/>
      <c r="BL85" s="17"/>
      <c r="BM85" s="17"/>
      <c r="BN85" s="17"/>
      <c r="BO85" s="17"/>
      <c r="BP85" s="17"/>
      <c r="BQ85" s="17"/>
      <c r="BR85" s="8"/>
      <c r="BS85" s="17"/>
      <c r="BT85" s="17"/>
      <c r="BU85" s="17"/>
      <c r="BV85" s="17"/>
      <c r="BW85" s="17"/>
      <c r="BX85" s="17"/>
      <c r="BY85" s="17"/>
      <c r="BZ85" s="8"/>
      <c r="CA85" s="17"/>
      <c r="CB85" s="17"/>
      <c r="CC85" s="17"/>
      <c r="CD85" s="17"/>
      <c r="CE85" s="17"/>
      <c r="CF85" s="17"/>
      <c r="CG85" s="17"/>
    </row>
    <row r="86" spans="1:85" ht="19.5" customHeight="1">
      <c r="A86" s="73"/>
      <c r="B86" s="74"/>
      <c r="C86" s="74"/>
      <c r="E86" s="45" t="s">
        <v>40</v>
      </c>
      <c r="F86" s="45"/>
      <c r="G86" s="45"/>
      <c r="H86" s="45"/>
      <c r="I86" s="45"/>
      <c r="J86" s="45"/>
      <c r="K86" s="45"/>
      <c r="L86" s="45"/>
      <c r="M86" s="45"/>
      <c r="N86" s="45"/>
      <c r="O86" s="45">
        <v>1360</v>
      </c>
      <c r="P86" s="45"/>
      <c r="Q86" s="86"/>
      <c r="R86" s="71">
        <v>0</v>
      </c>
      <c r="S86" s="71"/>
      <c r="T86" s="71"/>
      <c r="U86" s="71"/>
      <c r="V86" s="71"/>
      <c r="W86" s="71"/>
      <c r="X86" s="71"/>
      <c r="Y86" s="8"/>
      <c r="Z86" s="71">
        <v>0</v>
      </c>
      <c r="AA86" s="71"/>
      <c r="AB86" s="71"/>
      <c r="AC86" s="71"/>
      <c r="AD86" s="71"/>
      <c r="AE86" s="71"/>
      <c r="AF86" s="71"/>
      <c r="AG86" s="8"/>
      <c r="AH86" s="71">
        <v>0</v>
      </c>
      <c r="AI86" s="71"/>
      <c r="AJ86" s="71"/>
      <c r="AK86" s="71"/>
      <c r="AL86" s="71"/>
      <c r="AM86" s="71"/>
      <c r="AN86" s="71"/>
      <c r="AT86" s="7" t="str">
        <f>IF(LEN($A86)&lt;(COLUMN()-45),"-",MID($A86,(COLUMN()-45),1))</f>
        <v>-</v>
      </c>
      <c r="AU86" s="7" t="str">
        <f>IF(LEN($A86)&lt;(COLUMN()-45),"-",MID($A86,(COLUMN()-45),1))</f>
        <v>-</v>
      </c>
      <c r="AV86" s="7" t="str">
        <f>IF(LEN($A86)&lt;(COLUMN()-45),"-",MID($A86,(COLUMN()-45),1))</f>
        <v>-</v>
      </c>
      <c r="AX86" s="45" t="s">
        <v>40</v>
      </c>
      <c r="AY86" s="45"/>
      <c r="AZ86" s="45"/>
      <c r="BA86" s="45"/>
      <c r="BB86" s="45"/>
      <c r="BC86" s="45"/>
      <c r="BD86" s="45"/>
      <c r="BE86" s="45"/>
      <c r="BF86" s="45"/>
      <c r="BG86" s="45"/>
      <c r="BH86" s="45">
        <v>1360</v>
      </c>
      <c r="BI86" s="45"/>
      <c r="BJ86" s="86"/>
      <c r="BK86" s="7" t="str">
        <f aca="true" t="shared" si="60" ref="BK86:BQ86">IF(LEN($R86)&lt;(COLUMN()-62),"-",MID($R86,(COLUMN()-62),1))</f>
        <v>0</v>
      </c>
      <c r="BL86" s="7" t="str">
        <f t="shared" si="60"/>
        <v>-</v>
      </c>
      <c r="BM86" s="7" t="str">
        <f t="shared" si="60"/>
        <v>-</v>
      </c>
      <c r="BN86" s="7" t="str">
        <f t="shared" si="60"/>
        <v>-</v>
      </c>
      <c r="BO86" s="7" t="str">
        <f t="shared" si="60"/>
        <v>-</v>
      </c>
      <c r="BP86" s="7" t="str">
        <f t="shared" si="60"/>
        <v>-</v>
      </c>
      <c r="BQ86" s="7" t="str">
        <f t="shared" si="60"/>
        <v>-</v>
      </c>
      <c r="BR86" s="8"/>
      <c r="BS86" s="7" t="str">
        <f aca="true" t="shared" si="61" ref="BS86:BY86">IF(LEN($Z86)&lt;(COLUMN()-70),"-",MID($Z86,(COLUMN()-70),1))</f>
        <v>0</v>
      </c>
      <c r="BT86" s="7" t="str">
        <f t="shared" si="61"/>
        <v>-</v>
      </c>
      <c r="BU86" s="7" t="str">
        <f t="shared" si="61"/>
        <v>-</v>
      </c>
      <c r="BV86" s="7" t="str">
        <f t="shared" si="61"/>
        <v>-</v>
      </c>
      <c r="BW86" s="7" t="str">
        <f t="shared" si="61"/>
        <v>-</v>
      </c>
      <c r="BX86" s="7" t="str">
        <f t="shared" si="61"/>
        <v>-</v>
      </c>
      <c r="BY86" s="7" t="str">
        <f t="shared" si="61"/>
        <v>-</v>
      </c>
      <c r="BZ86" s="8"/>
      <c r="CA86" s="7" t="str">
        <f aca="true" t="shared" si="62" ref="CA86:CG86">IF(LEN($AH86)&lt;(COLUMN()-78),"-",MID($AH86,(COLUMN()-78),1))</f>
        <v>0</v>
      </c>
      <c r="CB86" s="7" t="str">
        <f t="shared" si="62"/>
        <v>-</v>
      </c>
      <c r="CC86" s="7" t="str">
        <f t="shared" si="62"/>
        <v>-</v>
      </c>
      <c r="CD86" s="7" t="str">
        <f t="shared" si="62"/>
        <v>-</v>
      </c>
      <c r="CE86" s="7" t="str">
        <f t="shared" si="62"/>
        <v>-</v>
      </c>
      <c r="CF86" s="7" t="str">
        <f t="shared" si="62"/>
        <v>-</v>
      </c>
      <c r="CG86" s="7" t="str">
        <f t="shared" si="62"/>
        <v>-</v>
      </c>
    </row>
    <row r="87" spans="1:85" ht="9.75" customHeight="1">
      <c r="A87" s="19"/>
      <c r="B87" s="19"/>
      <c r="C87" s="19"/>
      <c r="O87" s="16"/>
      <c r="P87" s="16"/>
      <c r="Q87" s="16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T87" s="17"/>
      <c r="AU87" s="17"/>
      <c r="AV87" s="17"/>
      <c r="BH87" s="16"/>
      <c r="BI87" s="16"/>
      <c r="BJ87" s="16"/>
      <c r="BK87" s="17"/>
      <c r="BL87" s="17"/>
      <c r="BM87" s="17"/>
      <c r="BN87" s="17"/>
      <c r="BO87" s="17"/>
      <c r="BP87" s="17"/>
      <c r="BQ87" s="17"/>
      <c r="BR87" s="8"/>
      <c r="BS87" s="17"/>
      <c r="BT87" s="17"/>
      <c r="BU87" s="17"/>
      <c r="BV87" s="17"/>
      <c r="BW87" s="17"/>
      <c r="BX87" s="17"/>
      <c r="BY87" s="17"/>
      <c r="BZ87" s="8"/>
      <c r="CA87" s="17"/>
      <c r="CB87" s="17"/>
      <c r="CC87" s="17"/>
      <c r="CD87" s="17"/>
      <c r="CE87" s="17"/>
      <c r="CF87" s="17"/>
      <c r="CG87" s="17"/>
    </row>
    <row r="88" spans="1:86" ht="19.5" customHeight="1">
      <c r="A88" s="73"/>
      <c r="B88" s="74"/>
      <c r="C88" s="74"/>
      <c r="E88" s="84" t="s">
        <v>41</v>
      </c>
      <c r="F88" s="84"/>
      <c r="G88" s="84"/>
      <c r="H88" s="84"/>
      <c r="I88" s="84"/>
      <c r="J88" s="84"/>
      <c r="K88" s="84"/>
      <c r="L88" s="84"/>
      <c r="M88" s="84"/>
      <c r="N88" s="84"/>
      <c r="O88" s="45">
        <v>1370</v>
      </c>
      <c r="P88" s="45"/>
      <c r="Q88" s="35"/>
      <c r="R88" s="71"/>
      <c r="S88" s="71"/>
      <c r="T88" s="71"/>
      <c r="U88" s="71"/>
      <c r="V88" s="71"/>
      <c r="W88" s="71"/>
      <c r="X88" s="71"/>
      <c r="Y88" s="8"/>
      <c r="Z88" s="71">
        <v>0</v>
      </c>
      <c r="AA88" s="71"/>
      <c r="AB88" s="71"/>
      <c r="AC88" s="71"/>
      <c r="AD88" s="71"/>
      <c r="AE88" s="71"/>
      <c r="AF88" s="71"/>
      <c r="AG88" s="8"/>
      <c r="AH88" s="71">
        <v>0</v>
      </c>
      <c r="AI88" s="71"/>
      <c r="AJ88" s="71"/>
      <c r="AK88" s="71"/>
      <c r="AL88" s="71"/>
      <c r="AM88" s="71"/>
      <c r="AN88" s="71"/>
      <c r="AO88" s="34"/>
      <c r="AT88" s="7" t="str">
        <f>IF(LEN($A88)&lt;(COLUMN()-45),"-",MID($A88,(COLUMN()-45),1))</f>
        <v>-</v>
      </c>
      <c r="AU88" s="7" t="str">
        <f>IF(LEN($A88)&lt;(COLUMN()-45),"-",MID($A88,(COLUMN()-45),1))</f>
        <v>-</v>
      </c>
      <c r="AV88" s="7" t="str">
        <f>IF(LEN($A88)&lt;(COLUMN()-45),"-",MID($A88,(COLUMN()-45),1))</f>
        <v>-</v>
      </c>
      <c r="AX88" s="84" t="s">
        <v>41</v>
      </c>
      <c r="AY88" s="84"/>
      <c r="AZ88" s="84"/>
      <c r="BA88" s="84"/>
      <c r="BB88" s="84"/>
      <c r="BC88" s="84"/>
      <c r="BD88" s="84"/>
      <c r="BE88" s="84"/>
      <c r="BF88" s="84"/>
      <c r="BG88" s="84"/>
      <c r="BH88" s="45">
        <v>1370</v>
      </c>
      <c r="BI88" s="45"/>
      <c r="BJ88" s="35"/>
      <c r="BK88" s="7" t="str">
        <f aca="true" t="shared" si="63" ref="BK88:BQ88">IF(LEN($R88)&lt;(COLUMN()-62),"-",MID($R88,(COLUMN()-62),1))</f>
        <v>-</v>
      </c>
      <c r="BL88" s="7" t="str">
        <f t="shared" si="63"/>
        <v>-</v>
      </c>
      <c r="BM88" s="7" t="str">
        <f t="shared" si="63"/>
        <v>-</v>
      </c>
      <c r="BN88" s="7" t="str">
        <f t="shared" si="63"/>
        <v>-</v>
      </c>
      <c r="BO88" s="7" t="str">
        <f t="shared" si="63"/>
        <v>-</v>
      </c>
      <c r="BP88" s="7" t="str">
        <f t="shared" si="63"/>
        <v>-</v>
      </c>
      <c r="BQ88" s="7" t="str">
        <f t="shared" si="63"/>
        <v>-</v>
      </c>
      <c r="BR88" s="24"/>
      <c r="BS88" s="7" t="str">
        <f aca="true" t="shared" si="64" ref="BS88:BY88">IF(LEN($Z88)&lt;(COLUMN()-70),"-",MID($Z88,(COLUMN()-70),1))</f>
        <v>0</v>
      </c>
      <c r="BT88" s="7" t="str">
        <f t="shared" si="64"/>
        <v>-</v>
      </c>
      <c r="BU88" s="7" t="str">
        <f t="shared" si="64"/>
        <v>-</v>
      </c>
      <c r="BV88" s="7" t="str">
        <f t="shared" si="64"/>
        <v>-</v>
      </c>
      <c r="BW88" s="7" t="str">
        <f t="shared" si="64"/>
        <v>-</v>
      </c>
      <c r="BX88" s="7" t="str">
        <f t="shared" si="64"/>
        <v>-</v>
      </c>
      <c r="BY88" s="7" t="str">
        <f t="shared" si="64"/>
        <v>-</v>
      </c>
      <c r="BZ88" s="24"/>
      <c r="CA88" s="7" t="str">
        <f aca="true" t="shared" si="65" ref="CA88:CG88">IF(LEN($AH88)&lt;(COLUMN()-78),"-",MID($AH88,(COLUMN()-78),1))</f>
        <v>0</v>
      </c>
      <c r="CB88" s="7" t="str">
        <f t="shared" si="65"/>
        <v>-</v>
      </c>
      <c r="CC88" s="7" t="str">
        <f t="shared" si="65"/>
        <v>-</v>
      </c>
      <c r="CD88" s="7" t="str">
        <f t="shared" si="65"/>
        <v>-</v>
      </c>
      <c r="CE88" s="7" t="str">
        <f t="shared" si="65"/>
        <v>-</v>
      </c>
      <c r="CF88" s="7" t="str">
        <f t="shared" si="65"/>
        <v>-</v>
      </c>
      <c r="CG88" s="7" t="str">
        <f t="shared" si="65"/>
        <v>-</v>
      </c>
      <c r="CH88" s="34"/>
    </row>
    <row r="89" spans="1:85" ht="9.75" customHeight="1">
      <c r="A89" s="19"/>
      <c r="B89" s="19"/>
      <c r="C89" s="19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6"/>
      <c r="P89" s="16"/>
      <c r="Q89" s="16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T89" s="17"/>
      <c r="AU89" s="17"/>
      <c r="AV89" s="17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16"/>
      <c r="BI89" s="16"/>
      <c r="BJ89" s="16"/>
      <c r="BK89" s="17"/>
      <c r="BL89" s="17"/>
      <c r="BM89" s="17"/>
      <c r="BN89" s="17"/>
      <c r="BO89" s="17"/>
      <c r="BP89" s="17"/>
      <c r="BQ89" s="17"/>
      <c r="BR89" s="8"/>
      <c r="BS89" s="17"/>
      <c r="BT89" s="17"/>
      <c r="BU89" s="17"/>
      <c r="BV89" s="17"/>
      <c r="BW89" s="17"/>
      <c r="BX89" s="17"/>
      <c r="BY89" s="17"/>
      <c r="BZ89" s="8"/>
      <c r="CA89" s="17"/>
      <c r="CB89" s="17"/>
      <c r="CC89" s="17"/>
      <c r="CD89" s="17"/>
      <c r="CE89" s="17"/>
      <c r="CF89" s="17"/>
      <c r="CG89" s="17"/>
    </row>
    <row r="90" spans="1:86" ht="19.5" customHeight="1">
      <c r="A90" s="73"/>
      <c r="B90" s="74"/>
      <c r="C90" s="74"/>
      <c r="E90" s="45" t="s">
        <v>42</v>
      </c>
      <c r="F90" s="45"/>
      <c r="G90" s="45"/>
      <c r="H90" s="45"/>
      <c r="I90" s="45"/>
      <c r="J90" s="45"/>
      <c r="K90" s="45"/>
      <c r="L90" s="45"/>
      <c r="M90" s="45"/>
      <c r="N90" s="45"/>
      <c r="O90" s="89">
        <v>1300</v>
      </c>
      <c r="P90" s="89"/>
      <c r="Q90" s="35"/>
      <c r="R90" s="71">
        <v>1</v>
      </c>
      <c r="S90" s="71"/>
      <c r="T90" s="71"/>
      <c r="U90" s="71"/>
      <c r="V90" s="71"/>
      <c r="W90" s="71"/>
      <c r="X90" s="71"/>
      <c r="Y90" s="8"/>
      <c r="Z90" s="71">
        <v>0</v>
      </c>
      <c r="AA90" s="71"/>
      <c r="AB90" s="71"/>
      <c r="AC90" s="71"/>
      <c r="AD90" s="71"/>
      <c r="AE90" s="71"/>
      <c r="AF90" s="71"/>
      <c r="AG90" s="8"/>
      <c r="AH90" s="71">
        <v>0</v>
      </c>
      <c r="AI90" s="71"/>
      <c r="AJ90" s="71"/>
      <c r="AK90" s="71"/>
      <c r="AL90" s="71"/>
      <c r="AM90" s="71"/>
      <c r="AN90" s="71"/>
      <c r="AO90" s="34"/>
      <c r="AT90" s="7" t="str">
        <f>IF(LEN($A90)&lt;(COLUMN()-45),"-",MID($A90,(COLUMN()-45),1))</f>
        <v>-</v>
      </c>
      <c r="AU90" s="7" t="str">
        <f>IF(LEN($A90)&lt;(COLUMN()-45),"-",MID($A90,(COLUMN()-45),1))</f>
        <v>-</v>
      </c>
      <c r="AV90" s="7" t="str">
        <f>IF(LEN($A90)&lt;(COLUMN()-45),"-",MID($A90,(COLUMN()-45),1))</f>
        <v>-</v>
      </c>
      <c r="AX90" s="45" t="s">
        <v>42</v>
      </c>
      <c r="AY90" s="45"/>
      <c r="AZ90" s="45"/>
      <c r="BA90" s="45"/>
      <c r="BB90" s="45"/>
      <c r="BC90" s="45"/>
      <c r="BD90" s="45"/>
      <c r="BE90" s="45"/>
      <c r="BF90" s="45"/>
      <c r="BG90" s="45"/>
      <c r="BH90" s="89">
        <v>1300</v>
      </c>
      <c r="BI90" s="89"/>
      <c r="BJ90" s="35"/>
      <c r="BK90" s="7" t="str">
        <f aca="true" t="shared" si="66" ref="BK90:BQ90">IF(LEN($R90)&lt;(COLUMN()-62),"-",MID($R90,(COLUMN()-62),1))</f>
        <v>1</v>
      </c>
      <c r="BL90" s="7" t="str">
        <f t="shared" si="66"/>
        <v>-</v>
      </c>
      <c r="BM90" s="7" t="str">
        <f t="shared" si="66"/>
        <v>-</v>
      </c>
      <c r="BN90" s="7" t="str">
        <f t="shared" si="66"/>
        <v>-</v>
      </c>
      <c r="BO90" s="7" t="str">
        <f t="shared" si="66"/>
        <v>-</v>
      </c>
      <c r="BP90" s="7" t="str">
        <f t="shared" si="66"/>
        <v>-</v>
      </c>
      <c r="BQ90" s="7" t="str">
        <f t="shared" si="66"/>
        <v>-</v>
      </c>
      <c r="BR90" s="24"/>
      <c r="BS90" s="7" t="str">
        <f aca="true" t="shared" si="67" ref="BS90:BY90">IF(LEN($Z90)&lt;(COLUMN()-70),"-",MID($Z90,(COLUMN()-70),1))</f>
        <v>0</v>
      </c>
      <c r="BT90" s="7" t="str">
        <f t="shared" si="67"/>
        <v>-</v>
      </c>
      <c r="BU90" s="7" t="str">
        <f t="shared" si="67"/>
        <v>-</v>
      </c>
      <c r="BV90" s="7" t="str">
        <f t="shared" si="67"/>
        <v>-</v>
      </c>
      <c r="BW90" s="7" t="str">
        <f t="shared" si="67"/>
        <v>-</v>
      </c>
      <c r="BX90" s="7" t="str">
        <f t="shared" si="67"/>
        <v>-</v>
      </c>
      <c r="BY90" s="7" t="str">
        <f t="shared" si="67"/>
        <v>-</v>
      </c>
      <c r="BZ90" s="24"/>
      <c r="CA90" s="7" t="str">
        <f aca="true" t="shared" si="68" ref="CA90:CG90">IF(LEN($AH90)&lt;(COLUMN()-78),"-",MID($AH90,(COLUMN()-78),1))</f>
        <v>0</v>
      </c>
      <c r="CB90" s="7" t="str">
        <f t="shared" si="68"/>
        <v>-</v>
      </c>
      <c r="CC90" s="7" t="str">
        <f t="shared" si="68"/>
        <v>-</v>
      </c>
      <c r="CD90" s="7" t="str">
        <f t="shared" si="68"/>
        <v>-</v>
      </c>
      <c r="CE90" s="7" t="str">
        <f t="shared" si="68"/>
        <v>-</v>
      </c>
      <c r="CF90" s="7" t="str">
        <f t="shared" si="68"/>
        <v>-</v>
      </c>
      <c r="CG90" s="7" t="str">
        <f t="shared" si="68"/>
        <v>-</v>
      </c>
      <c r="CH90" s="34"/>
    </row>
    <row r="91" spans="1:85" ht="11.25" customHeight="1">
      <c r="A91" s="19"/>
      <c r="B91" s="19"/>
      <c r="C91" s="19"/>
      <c r="O91" s="16"/>
      <c r="P91" s="16"/>
      <c r="Q91" s="16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T91" s="17"/>
      <c r="AU91" s="17"/>
      <c r="AV91" s="17"/>
      <c r="BH91" s="16"/>
      <c r="BI91" s="16"/>
      <c r="BJ91" s="16"/>
      <c r="BK91" s="17"/>
      <c r="BL91" s="17"/>
      <c r="BM91" s="17"/>
      <c r="BN91" s="17"/>
      <c r="BO91" s="17"/>
      <c r="BP91" s="17"/>
      <c r="BQ91" s="17"/>
      <c r="BR91" s="8"/>
      <c r="BS91" s="17"/>
      <c r="BT91" s="17"/>
      <c r="BU91" s="17"/>
      <c r="BV91" s="17"/>
      <c r="BW91" s="17"/>
      <c r="BX91" s="17"/>
      <c r="BY91" s="17"/>
      <c r="BZ91" s="8"/>
      <c r="CA91" s="17"/>
      <c r="CB91" s="17"/>
      <c r="CC91" s="17"/>
      <c r="CD91" s="17"/>
      <c r="CE91" s="17"/>
      <c r="CF91" s="17"/>
      <c r="CG91" s="17"/>
    </row>
    <row r="92" spans="5:85" ht="14.25" customHeight="1">
      <c r="E92" s="11" t="s">
        <v>43</v>
      </c>
      <c r="AT92" s="18"/>
      <c r="AU92" s="18"/>
      <c r="AV92" s="18"/>
      <c r="AX92" s="11" t="s">
        <v>43</v>
      </c>
      <c r="BK92" s="18"/>
      <c r="BL92" s="18"/>
      <c r="BM92" s="18"/>
      <c r="BN92" s="18"/>
      <c r="BO92" s="18"/>
      <c r="BP92" s="18"/>
      <c r="BQ92" s="18"/>
      <c r="BS92" s="18"/>
      <c r="BT92" s="18"/>
      <c r="BU92" s="18"/>
      <c r="BV92" s="18"/>
      <c r="BW92" s="18"/>
      <c r="BX92" s="18"/>
      <c r="BY92" s="18"/>
      <c r="CA92" s="18"/>
      <c r="CB92" s="18"/>
      <c r="CC92" s="18"/>
      <c r="CD92" s="18"/>
      <c r="CE92" s="18"/>
      <c r="CF92" s="18"/>
      <c r="CG92" s="18"/>
    </row>
    <row r="93" spans="46:85" ht="15.75" customHeight="1">
      <c r="AT93" s="18"/>
      <c r="AU93" s="18"/>
      <c r="AV93" s="18"/>
      <c r="BK93" s="18"/>
      <c r="BL93" s="18"/>
      <c r="BM93" s="18"/>
      <c r="BN93" s="18"/>
      <c r="BO93" s="18"/>
      <c r="BP93" s="18"/>
      <c r="BQ93" s="18"/>
      <c r="BS93" s="18"/>
      <c r="BT93" s="18"/>
      <c r="BU93" s="18"/>
      <c r="BV93" s="18"/>
      <c r="BW93" s="18"/>
      <c r="BX93" s="18"/>
      <c r="BY93" s="18"/>
      <c r="CA93" s="18"/>
      <c r="CB93" s="18"/>
      <c r="CC93" s="18"/>
      <c r="CD93" s="18"/>
      <c r="CE93" s="18"/>
      <c r="CF93" s="18"/>
      <c r="CG93" s="18"/>
    </row>
    <row r="94" spans="1:85" ht="19.5" customHeight="1">
      <c r="A94" s="73"/>
      <c r="B94" s="74"/>
      <c r="C94" s="74"/>
      <c r="E94" s="84" t="s">
        <v>44</v>
      </c>
      <c r="F94" s="84"/>
      <c r="G94" s="84"/>
      <c r="H94" s="84"/>
      <c r="I94" s="84"/>
      <c r="J94" s="84"/>
      <c r="K94" s="84"/>
      <c r="L94" s="84"/>
      <c r="M94" s="84"/>
      <c r="N94" s="84"/>
      <c r="O94" s="45">
        <v>1310</v>
      </c>
      <c r="P94" s="45"/>
      <c r="Q94" s="86"/>
      <c r="R94" s="71">
        <v>0</v>
      </c>
      <c r="S94" s="71"/>
      <c r="T94" s="71"/>
      <c r="U94" s="71"/>
      <c r="V94" s="71"/>
      <c r="W94" s="71"/>
      <c r="X94" s="71"/>
      <c r="Y94" s="22"/>
      <c r="Z94" s="71">
        <v>0</v>
      </c>
      <c r="AA94" s="71"/>
      <c r="AB94" s="71"/>
      <c r="AC94" s="71"/>
      <c r="AD94" s="71"/>
      <c r="AE94" s="71"/>
      <c r="AF94" s="71"/>
      <c r="AG94" s="22"/>
      <c r="AH94" s="71">
        <v>0</v>
      </c>
      <c r="AI94" s="71"/>
      <c r="AJ94" s="71"/>
      <c r="AK94" s="71"/>
      <c r="AL94" s="71"/>
      <c r="AM94" s="71"/>
      <c r="AN94" s="71"/>
      <c r="AP94" s="5"/>
      <c r="AQ94" s="5"/>
      <c r="AR94" s="36"/>
      <c r="AT94" s="7" t="str">
        <f>IF(LEN($A94)&lt;(COLUMN()-45),"-",MID($A94,(COLUMN()-45),1))</f>
        <v>-</v>
      </c>
      <c r="AU94" s="7" t="str">
        <f>IF(LEN($A94)&lt;(COLUMN()-45),"-",MID($A94,(COLUMN()-45),1))</f>
        <v>-</v>
      </c>
      <c r="AV94" s="7" t="str">
        <f>IF(LEN($A94)&lt;(COLUMN()-45),"-",MID($A94,(COLUMN()-45),1))</f>
        <v>-</v>
      </c>
      <c r="AX94" s="84" t="s">
        <v>44</v>
      </c>
      <c r="AY94" s="84"/>
      <c r="AZ94" s="84"/>
      <c r="BA94" s="84"/>
      <c r="BB94" s="84"/>
      <c r="BC94" s="84"/>
      <c r="BD94" s="84"/>
      <c r="BE94" s="84"/>
      <c r="BF94" s="84"/>
      <c r="BG94" s="84"/>
      <c r="BH94" s="45">
        <v>1310</v>
      </c>
      <c r="BI94" s="45"/>
      <c r="BJ94" s="86"/>
      <c r="BK94" s="7" t="str">
        <f aca="true" t="shared" si="69" ref="BK94:BQ94">IF(LEN($R94)&lt;(COLUMN()-62),"-",MID($R94,(COLUMN()-62),1))</f>
        <v>0</v>
      </c>
      <c r="BL94" s="7" t="str">
        <f t="shared" si="69"/>
        <v>-</v>
      </c>
      <c r="BM94" s="7" t="str">
        <f t="shared" si="69"/>
        <v>-</v>
      </c>
      <c r="BN94" s="7" t="str">
        <f t="shared" si="69"/>
        <v>-</v>
      </c>
      <c r="BO94" s="7" t="str">
        <f t="shared" si="69"/>
        <v>-</v>
      </c>
      <c r="BP94" s="7" t="str">
        <f t="shared" si="69"/>
        <v>-</v>
      </c>
      <c r="BQ94" s="7" t="str">
        <f t="shared" si="69"/>
        <v>-</v>
      </c>
      <c r="BR94" s="8"/>
      <c r="BS94" s="7" t="str">
        <f aca="true" t="shared" si="70" ref="BS94:BY94">IF(LEN($Z94)&lt;(COLUMN()-70),"-",MID($Z94,(COLUMN()-70),1))</f>
        <v>0</v>
      </c>
      <c r="BT94" s="7" t="str">
        <f t="shared" si="70"/>
        <v>-</v>
      </c>
      <c r="BU94" s="7" t="str">
        <f t="shared" si="70"/>
        <v>-</v>
      </c>
      <c r="BV94" s="7" t="str">
        <f t="shared" si="70"/>
        <v>-</v>
      </c>
      <c r="BW94" s="7" t="str">
        <f t="shared" si="70"/>
        <v>-</v>
      </c>
      <c r="BX94" s="7" t="str">
        <f t="shared" si="70"/>
        <v>-</v>
      </c>
      <c r="BY94" s="7" t="str">
        <f t="shared" si="70"/>
        <v>-</v>
      </c>
      <c r="BZ94" s="8"/>
      <c r="CA94" s="7" t="str">
        <f aca="true" t="shared" si="71" ref="CA94:CG94">IF(LEN($AH94)&lt;(COLUMN()-78),"-",MID($AH94,(COLUMN()-78),1))</f>
        <v>0</v>
      </c>
      <c r="CB94" s="7" t="str">
        <f t="shared" si="71"/>
        <v>-</v>
      </c>
      <c r="CC94" s="7" t="str">
        <f t="shared" si="71"/>
        <v>-</v>
      </c>
      <c r="CD94" s="7" t="str">
        <f t="shared" si="71"/>
        <v>-</v>
      </c>
      <c r="CE94" s="7" t="str">
        <f t="shared" si="71"/>
        <v>-</v>
      </c>
      <c r="CF94" s="7" t="str">
        <f t="shared" si="71"/>
        <v>-</v>
      </c>
      <c r="CG94" s="7" t="str">
        <f t="shared" si="71"/>
        <v>-</v>
      </c>
    </row>
    <row r="95" spans="1:85" ht="9.75" customHeight="1">
      <c r="A95" s="37"/>
      <c r="B95" s="37"/>
      <c r="C95" s="37"/>
      <c r="D95" s="20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32"/>
      <c r="P95" s="32"/>
      <c r="Q95" s="32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P95" s="32"/>
      <c r="AQ95" s="32"/>
      <c r="AR95" s="32"/>
      <c r="AT95" s="17"/>
      <c r="AU95" s="17"/>
      <c r="AV95" s="17"/>
      <c r="AW95" s="20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32"/>
      <c r="BI95" s="32"/>
      <c r="BJ95" s="32"/>
      <c r="BK95" s="17"/>
      <c r="BL95" s="17"/>
      <c r="BM95" s="17"/>
      <c r="BN95" s="17"/>
      <c r="BO95" s="17"/>
      <c r="BP95" s="17"/>
      <c r="BQ95" s="17"/>
      <c r="BR95" s="19"/>
      <c r="BS95" s="17"/>
      <c r="BT95" s="17"/>
      <c r="BU95" s="17"/>
      <c r="BV95" s="17"/>
      <c r="BW95" s="17"/>
      <c r="BX95" s="17"/>
      <c r="BY95" s="17"/>
      <c r="BZ95" s="19"/>
      <c r="CA95" s="17"/>
      <c r="CB95" s="17"/>
      <c r="CC95" s="17"/>
      <c r="CD95" s="17"/>
      <c r="CE95" s="17"/>
      <c r="CF95" s="17"/>
      <c r="CG95" s="17"/>
    </row>
    <row r="96" spans="1:86" ht="19.5" customHeight="1">
      <c r="A96" s="73"/>
      <c r="B96" s="74"/>
      <c r="C96" s="74"/>
      <c r="E96" s="84" t="s">
        <v>45</v>
      </c>
      <c r="F96" s="84"/>
      <c r="G96" s="84"/>
      <c r="H96" s="84"/>
      <c r="I96" s="84"/>
      <c r="J96" s="84"/>
      <c r="K96" s="84"/>
      <c r="L96" s="84"/>
      <c r="M96" s="84"/>
      <c r="N96" s="84"/>
      <c r="O96" s="45">
        <v>1320</v>
      </c>
      <c r="P96" s="45"/>
      <c r="Q96" s="33"/>
      <c r="R96" s="71">
        <v>0</v>
      </c>
      <c r="S96" s="71"/>
      <c r="T96" s="71"/>
      <c r="U96" s="71"/>
      <c r="V96" s="71"/>
      <c r="W96" s="71"/>
      <c r="X96" s="71"/>
      <c r="Y96" s="22"/>
      <c r="Z96" s="71">
        <v>0</v>
      </c>
      <c r="AA96" s="71"/>
      <c r="AB96" s="71"/>
      <c r="AC96" s="71"/>
      <c r="AD96" s="71"/>
      <c r="AE96" s="71"/>
      <c r="AF96" s="71"/>
      <c r="AG96" s="22"/>
      <c r="AH96" s="71">
        <v>0</v>
      </c>
      <c r="AI96" s="71"/>
      <c r="AJ96" s="71"/>
      <c r="AK96" s="71"/>
      <c r="AL96" s="71"/>
      <c r="AM96" s="71"/>
      <c r="AN96" s="71"/>
      <c r="AO96" s="34"/>
      <c r="AP96" s="5"/>
      <c r="AQ96" s="5"/>
      <c r="AR96" s="33"/>
      <c r="AT96" s="7" t="str">
        <f>IF(LEN($A96)&lt;(COLUMN()-45),"-",MID($A96,(COLUMN()-45),1))</f>
        <v>-</v>
      </c>
      <c r="AU96" s="7" t="str">
        <f>IF(LEN($A96)&lt;(COLUMN()-45),"-",MID($A96,(COLUMN()-45),1))</f>
        <v>-</v>
      </c>
      <c r="AV96" s="7" t="str">
        <f>IF(LEN($A96)&lt;(COLUMN()-45),"-",MID($A96,(COLUMN()-45),1))</f>
        <v>-</v>
      </c>
      <c r="AX96" s="84" t="s">
        <v>45</v>
      </c>
      <c r="AY96" s="84"/>
      <c r="AZ96" s="84"/>
      <c r="BA96" s="84"/>
      <c r="BB96" s="84"/>
      <c r="BC96" s="84"/>
      <c r="BD96" s="84"/>
      <c r="BE96" s="84"/>
      <c r="BF96" s="84"/>
      <c r="BG96" s="84"/>
      <c r="BH96" s="45">
        <v>1320</v>
      </c>
      <c r="BI96" s="45"/>
      <c r="BJ96" s="33"/>
      <c r="BK96" s="7" t="str">
        <f aca="true" t="shared" si="72" ref="BK96:BQ96">IF(LEN($R96)&lt;(COLUMN()-62),"-",MID($R96,(COLUMN()-62),1))</f>
        <v>0</v>
      </c>
      <c r="BL96" s="7" t="str">
        <f t="shared" si="72"/>
        <v>-</v>
      </c>
      <c r="BM96" s="7" t="str">
        <f t="shared" si="72"/>
        <v>-</v>
      </c>
      <c r="BN96" s="7" t="str">
        <f t="shared" si="72"/>
        <v>-</v>
      </c>
      <c r="BO96" s="7" t="str">
        <f t="shared" si="72"/>
        <v>-</v>
      </c>
      <c r="BP96" s="7" t="str">
        <f t="shared" si="72"/>
        <v>-</v>
      </c>
      <c r="BQ96" s="7" t="str">
        <f t="shared" si="72"/>
        <v>-</v>
      </c>
      <c r="BR96" s="24"/>
      <c r="BS96" s="7" t="str">
        <f aca="true" t="shared" si="73" ref="BS96:BY96">IF(LEN($Z96)&lt;(COLUMN()-70),"-",MID($Z96,(COLUMN()-70),1))</f>
        <v>0</v>
      </c>
      <c r="BT96" s="7" t="str">
        <f t="shared" si="73"/>
        <v>-</v>
      </c>
      <c r="BU96" s="7" t="str">
        <f t="shared" si="73"/>
        <v>-</v>
      </c>
      <c r="BV96" s="7" t="str">
        <f t="shared" si="73"/>
        <v>-</v>
      </c>
      <c r="BW96" s="7" t="str">
        <f t="shared" si="73"/>
        <v>-</v>
      </c>
      <c r="BX96" s="7" t="str">
        <f t="shared" si="73"/>
        <v>-</v>
      </c>
      <c r="BY96" s="7" t="str">
        <f t="shared" si="73"/>
        <v>-</v>
      </c>
      <c r="BZ96" s="24"/>
      <c r="CA96" s="7" t="str">
        <f aca="true" t="shared" si="74" ref="CA96:CG96">IF(LEN($AH96)&lt;(COLUMN()-78),"-",MID($AH96,(COLUMN()-78),1))</f>
        <v>0</v>
      </c>
      <c r="CB96" s="7" t="str">
        <f t="shared" si="74"/>
        <v>-</v>
      </c>
      <c r="CC96" s="7" t="str">
        <f t="shared" si="74"/>
        <v>-</v>
      </c>
      <c r="CD96" s="7" t="str">
        <f t="shared" si="74"/>
        <v>-</v>
      </c>
      <c r="CE96" s="7" t="str">
        <f t="shared" si="74"/>
        <v>-</v>
      </c>
      <c r="CF96" s="7" t="str">
        <f t="shared" si="74"/>
        <v>-</v>
      </c>
      <c r="CG96" s="7" t="str">
        <f t="shared" si="74"/>
        <v>-</v>
      </c>
      <c r="CH96" s="34"/>
    </row>
    <row r="97" spans="1:85" ht="9.75" customHeight="1">
      <c r="A97" s="37"/>
      <c r="B97" s="37"/>
      <c r="C97" s="37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6"/>
      <c r="P97" s="16"/>
      <c r="Q97" s="16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P97" s="16"/>
      <c r="AQ97" s="16"/>
      <c r="AR97" s="16"/>
      <c r="AT97" s="17"/>
      <c r="AU97" s="17"/>
      <c r="AV97" s="17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16"/>
      <c r="BI97" s="16"/>
      <c r="BJ97" s="16"/>
      <c r="BK97" s="17"/>
      <c r="BL97" s="17"/>
      <c r="BM97" s="17"/>
      <c r="BN97" s="17"/>
      <c r="BO97" s="17"/>
      <c r="BP97" s="17"/>
      <c r="BQ97" s="17"/>
      <c r="BR97" s="8"/>
      <c r="BS97" s="17"/>
      <c r="BT97" s="17"/>
      <c r="BU97" s="17"/>
      <c r="BV97" s="17"/>
      <c r="BW97" s="17"/>
      <c r="BX97" s="17"/>
      <c r="BY97" s="17"/>
      <c r="BZ97" s="8"/>
      <c r="CA97" s="17"/>
      <c r="CB97" s="17"/>
      <c r="CC97" s="17"/>
      <c r="CD97" s="17"/>
      <c r="CE97" s="17"/>
      <c r="CF97" s="17"/>
      <c r="CG97" s="17"/>
    </row>
    <row r="98" spans="1:85" ht="19.5" customHeight="1">
      <c r="A98" s="73"/>
      <c r="B98" s="74"/>
      <c r="C98" s="74"/>
      <c r="E98" s="87" t="s">
        <v>46</v>
      </c>
      <c r="F98" s="88"/>
      <c r="G98" s="88"/>
      <c r="H98" s="88"/>
      <c r="I98" s="88"/>
      <c r="J98" s="88"/>
      <c r="K98" s="88"/>
      <c r="L98" s="88"/>
      <c r="M98" s="88"/>
      <c r="N98" s="88"/>
      <c r="O98" s="45">
        <v>1350</v>
      </c>
      <c r="P98" s="45"/>
      <c r="Q98" s="86"/>
      <c r="R98" s="71">
        <v>0</v>
      </c>
      <c r="S98" s="71"/>
      <c r="T98" s="71"/>
      <c r="U98" s="71"/>
      <c r="V98" s="71"/>
      <c r="W98" s="71"/>
      <c r="X98" s="71"/>
      <c r="Y98" s="22"/>
      <c r="Z98" s="71">
        <v>0</v>
      </c>
      <c r="AA98" s="71"/>
      <c r="AB98" s="71"/>
      <c r="AC98" s="71"/>
      <c r="AD98" s="71"/>
      <c r="AE98" s="71"/>
      <c r="AF98" s="71"/>
      <c r="AG98" s="22"/>
      <c r="AH98" s="71">
        <v>0</v>
      </c>
      <c r="AI98" s="71"/>
      <c r="AJ98" s="71"/>
      <c r="AK98" s="71"/>
      <c r="AL98" s="71"/>
      <c r="AM98" s="71"/>
      <c r="AN98" s="71"/>
      <c r="AP98" s="5"/>
      <c r="AQ98" s="5"/>
      <c r="AR98" s="36"/>
      <c r="AT98" s="7" t="str">
        <f>IF(LEN($A98)&lt;(COLUMN()-45),"-",MID($A98,(COLUMN()-45),1))</f>
        <v>-</v>
      </c>
      <c r="AU98" s="7" t="str">
        <f>IF(LEN($A98)&lt;(COLUMN()-45),"-",MID($A98,(COLUMN()-45),1))</f>
        <v>-</v>
      </c>
      <c r="AV98" s="7" t="str">
        <f>IF(LEN($A98)&lt;(COLUMN()-45),"-",MID($A98,(COLUMN()-45),1))</f>
        <v>-</v>
      </c>
      <c r="AX98" s="87" t="s">
        <v>46</v>
      </c>
      <c r="AY98" s="88"/>
      <c r="AZ98" s="88"/>
      <c r="BA98" s="88"/>
      <c r="BB98" s="88"/>
      <c r="BC98" s="88"/>
      <c r="BD98" s="88"/>
      <c r="BE98" s="88"/>
      <c r="BF98" s="88"/>
      <c r="BG98" s="88"/>
      <c r="BH98" s="45">
        <v>1350</v>
      </c>
      <c r="BI98" s="45"/>
      <c r="BJ98" s="86"/>
      <c r="BK98" s="7" t="str">
        <f aca="true" t="shared" si="75" ref="BK98:BQ98">IF(LEN($R98)&lt;(COLUMN()-62),"-",MID($R98,(COLUMN()-62),1))</f>
        <v>0</v>
      </c>
      <c r="BL98" s="7" t="str">
        <f t="shared" si="75"/>
        <v>-</v>
      </c>
      <c r="BM98" s="7" t="str">
        <f t="shared" si="75"/>
        <v>-</v>
      </c>
      <c r="BN98" s="7" t="str">
        <f t="shared" si="75"/>
        <v>-</v>
      </c>
      <c r="BO98" s="7" t="str">
        <f t="shared" si="75"/>
        <v>-</v>
      </c>
      <c r="BP98" s="7" t="str">
        <f t="shared" si="75"/>
        <v>-</v>
      </c>
      <c r="BQ98" s="7" t="str">
        <f t="shared" si="75"/>
        <v>-</v>
      </c>
      <c r="BR98" s="8"/>
      <c r="BS98" s="7" t="str">
        <f aca="true" t="shared" si="76" ref="BS98:BY98">IF(LEN($Z98)&lt;(COLUMN()-70),"-",MID($Z98,(COLUMN()-70),1))</f>
        <v>0</v>
      </c>
      <c r="BT98" s="7" t="str">
        <f t="shared" si="76"/>
        <v>-</v>
      </c>
      <c r="BU98" s="7" t="str">
        <f t="shared" si="76"/>
        <v>-</v>
      </c>
      <c r="BV98" s="7" t="str">
        <f t="shared" si="76"/>
        <v>-</v>
      </c>
      <c r="BW98" s="7" t="str">
        <f t="shared" si="76"/>
        <v>-</v>
      </c>
      <c r="BX98" s="7" t="str">
        <f t="shared" si="76"/>
        <v>-</v>
      </c>
      <c r="BY98" s="7" t="str">
        <f t="shared" si="76"/>
        <v>-</v>
      </c>
      <c r="BZ98" s="8"/>
      <c r="CA98" s="7" t="str">
        <f aca="true" t="shared" si="77" ref="CA98:CG98">IF(LEN($AH98)&lt;(COLUMN()-78),"-",MID($AH98,(COLUMN()-78),1))</f>
        <v>0</v>
      </c>
      <c r="CB98" s="7" t="str">
        <f t="shared" si="77"/>
        <v>-</v>
      </c>
      <c r="CC98" s="7" t="str">
        <f t="shared" si="77"/>
        <v>-</v>
      </c>
      <c r="CD98" s="7" t="str">
        <f t="shared" si="77"/>
        <v>-</v>
      </c>
      <c r="CE98" s="7" t="str">
        <f t="shared" si="77"/>
        <v>-</v>
      </c>
      <c r="CF98" s="7" t="str">
        <f t="shared" si="77"/>
        <v>-</v>
      </c>
      <c r="CG98" s="7" t="str">
        <f t="shared" si="77"/>
        <v>-</v>
      </c>
    </row>
    <row r="99" spans="1:85" ht="9.75" customHeight="1">
      <c r="A99" s="37"/>
      <c r="B99" s="37"/>
      <c r="C99" s="37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16"/>
      <c r="P99" s="16"/>
      <c r="Q99" s="16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P99" s="16"/>
      <c r="AQ99" s="16"/>
      <c r="AR99" s="16"/>
      <c r="AT99" s="17"/>
      <c r="AU99" s="17"/>
      <c r="AV99" s="17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16"/>
      <c r="BI99" s="16"/>
      <c r="BJ99" s="16"/>
      <c r="BK99" s="17"/>
      <c r="BL99" s="17"/>
      <c r="BM99" s="17"/>
      <c r="BN99" s="17"/>
      <c r="BO99" s="17"/>
      <c r="BP99" s="17"/>
      <c r="BQ99" s="17"/>
      <c r="BR99" s="8"/>
      <c r="BS99" s="17"/>
      <c r="BT99" s="17"/>
      <c r="BU99" s="17"/>
      <c r="BV99" s="17"/>
      <c r="BW99" s="17"/>
      <c r="BX99" s="17"/>
      <c r="BY99" s="17"/>
      <c r="BZ99" s="8"/>
      <c r="CA99" s="17"/>
      <c r="CB99" s="17"/>
      <c r="CC99" s="17"/>
      <c r="CD99" s="17"/>
      <c r="CE99" s="17"/>
      <c r="CF99" s="17"/>
      <c r="CG99" s="17"/>
    </row>
    <row r="100" spans="1:85" ht="19.5" customHeight="1">
      <c r="A100" s="73"/>
      <c r="B100" s="74"/>
      <c r="C100" s="74"/>
      <c r="E100" s="84" t="s">
        <v>47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45">
        <v>1360</v>
      </c>
      <c r="P100" s="45"/>
      <c r="Q100" s="86"/>
      <c r="R100" s="71">
        <v>0</v>
      </c>
      <c r="S100" s="71"/>
      <c r="T100" s="71"/>
      <c r="U100" s="71"/>
      <c r="V100" s="71"/>
      <c r="W100" s="71"/>
      <c r="X100" s="71"/>
      <c r="Y100" s="22"/>
      <c r="Z100" s="71">
        <v>0</v>
      </c>
      <c r="AA100" s="71"/>
      <c r="AB100" s="71"/>
      <c r="AC100" s="71"/>
      <c r="AD100" s="71"/>
      <c r="AE100" s="71"/>
      <c r="AF100" s="71"/>
      <c r="AG100" s="22"/>
      <c r="AH100" s="71">
        <v>0</v>
      </c>
      <c r="AI100" s="71"/>
      <c r="AJ100" s="71"/>
      <c r="AK100" s="71"/>
      <c r="AL100" s="71"/>
      <c r="AM100" s="71"/>
      <c r="AN100" s="71"/>
      <c r="AP100" s="5"/>
      <c r="AQ100" s="5"/>
      <c r="AR100" s="36"/>
      <c r="AT100" s="7" t="str">
        <f>IF(LEN($A100)&lt;(COLUMN()-45),"-",MID($A100,(COLUMN()-45),1))</f>
        <v>-</v>
      </c>
      <c r="AU100" s="7" t="str">
        <f>IF(LEN($A100)&lt;(COLUMN()-45),"-",MID($A100,(COLUMN()-45),1))</f>
        <v>-</v>
      </c>
      <c r="AV100" s="7" t="str">
        <f>IF(LEN($A100)&lt;(COLUMN()-45),"-",MID($A100,(COLUMN()-45),1))</f>
        <v>-</v>
      </c>
      <c r="AX100" s="84" t="s">
        <v>47</v>
      </c>
      <c r="AY100" s="84"/>
      <c r="AZ100" s="84"/>
      <c r="BA100" s="84"/>
      <c r="BB100" s="84"/>
      <c r="BC100" s="84"/>
      <c r="BD100" s="84"/>
      <c r="BE100" s="84"/>
      <c r="BF100" s="84"/>
      <c r="BG100" s="84"/>
      <c r="BH100" s="45">
        <v>1360</v>
      </c>
      <c r="BI100" s="45"/>
      <c r="BJ100" s="86"/>
      <c r="BK100" s="7" t="str">
        <f aca="true" t="shared" si="78" ref="BK100:BQ100">IF(LEN($R100)&lt;(COLUMN()-62),"-",MID($R100,(COLUMN()-62),1))</f>
        <v>0</v>
      </c>
      <c r="BL100" s="7" t="str">
        <f t="shared" si="78"/>
        <v>-</v>
      </c>
      <c r="BM100" s="7" t="str">
        <f t="shared" si="78"/>
        <v>-</v>
      </c>
      <c r="BN100" s="7" t="str">
        <f t="shared" si="78"/>
        <v>-</v>
      </c>
      <c r="BO100" s="7" t="str">
        <f t="shared" si="78"/>
        <v>-</v>
      </c>
      <c r="BP100" s="7" t="str">
        <f t="shared" si="78"/>
        <v>-</v>
      </c>
      <c r="BQ100" s="7" t="str">
        <f t="shared" si="78"/>
        <v>-</v>
      </c>
      <c r="BR100" s="8"/>
      <c r="BS100" s="7" t="str">
        <f aca="true" t="shared" si="79" ref="BS100:BY100">IF(LEN($Z100)&lt;(COLUMN()-70),"-",MID($Z100,(COLUMN()-70),1))</f>
        <v>0</v>
      </c>
      <c r="BT100" s="7" t="str">
        <f t="shared" si="79"/>
        <v>-</v>
      </c>
      <c r="BU100" s="7" t="str">
        <f t="shared" si="79"/>
        <v>-</v>
      </c>
      <c r="BV100" s="7" t="str">
        <f t="shared" si="79"/>
        <v>-</v>
      </c>
      <c r="BW100" s="7" t="str">
        <f t="shared" si="79"/>
        <v>-</v>
      </c>
      <c r="BX100" s="7" t="str">
        <f t="shared" si="79"/>
        <v>-</v>
      </c>
      <c r="BY100" s="7" t="str">
        <f t="shared" si="79"/>
        <v>-</v>
      </c>
      <c r="BZ100" s="8"/>
      <c r="CA100" s="7" t="str">
        <f aca="true" t="shared" si="80" ref="CA100:CG100">IF(LEN($AH100)&lt;(COLUMN()-78),"-",MID($AH100,(COLUMN()-78),1))</f>
        <v>0</v>
      </c>
      <c r="CB100" s="7" t="str">
        <f t="shared" si="80"/>
        <v>-</v>
      </c>
      <c r="CC100" s="7" t="str">
        <f t="shared" si="80"/>
        <v>-</v>
      </c>
      <c r="CD100" s="7" t="str">
        <f t="shared" si="80"/>
        <v>-</v>
      </c>
      <c r="CE100" s="7" t="str">
        <f t="shared" si="80"/>
        <v>-</v>
      </c>
      <c r="CF100" s="7" t="str">
        <f t="shared" si="80"/>
        <v>-</v>
      </c>
      <c r="CG100" s="7" t="str">
        <f t="shared" si="80"/>
        <v>-</v>
      </c>
    </row>
    <row r="101" spans="1:85" ht="9.75" customHeight="1">
      <c r="A101" s="37"/>
      <c r="B101" s="37"/>
      <c r="C101" s="37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16"/>
      <c r="P101" s="16"/>
      <c r="Q101" s="16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P101" s="16"/>
      <c r="AQ101" s="16"/>
      <c r="AR101" s="16"/>
      <c r="AT101" s="17"/>
      <c r="AU101" s="17"/>
      <c r="AV101" s="17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16"/>
      <c r="BI101" s="16"/>
      <c r="BJ101" s="16"/>
      <c r="BK101" s="17"/>
      <c r="BL101" s="17"/>
      <c r="BM101" s="17"/>
      <c r="BN101" s="17"/>
      <c r="BO101" s="17"/>
      <c r="BP101" s="17"/>
      <c r="BQ101" s="17"/>
      <c r="BR101" s="8"/>
      <c r="BS101" s="17"/>
      <c r="BT101" s="17"/>
      <c r="BU101" s="17"/>
      <c r="BV101" s="17"/>
      <c r="BW101" s="17"/>
      <c r="BX101" s="17"/>
      <c r="BY101" s="17"/>
      <c r="BZ101" s="8"/>
      <c r="CA101" s="17"/>
      <c r="CB101" s="17"/>
      <c r="CC101" s="17"/>
      <c r="CD101" s="17"/>
      <c r="CE101" s="17"/>
      <c r="CF101" s="17"/>
      <c r="CG101" s="17"/>
    </row>
    <row r="102" spans="1:85" ht="19.5" customHeight="1">
      <c r="A102" s="73"/>
      <c r="B102" s="74"/>
      <c r="C102" s="74"/>
      <c r="E102" s="84" t="s">
        <v>48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45">
        <v>1370</v>
      </c>
      <c r="P102" s="45"/>
      <c r="Q102" s="86"/>
      <c r="R102" s="71">
        <v>0</v>
      </c>
      <c r="S102" s="71"/>
      <c r="T102" s="71"/>
      <c r="U102" s="71"/>
      <c r="V102" s="71"/>
      <c r="W102" s="71"/>
      <c r="X102" s="71"/>
      <c r="Y102" s="22"/>
      <c r="Z102" s="71">
        <v>0</v>
      </c>
      <c r="AA102" s="71"/>
      <c r="AB102" s="71"/>
      <c r="AC102" s="71"/>
      <c r="AD102" s="71"/>
      <c r="AE102" s="71"/>
      <c r="AF102" s="71"/>
      <c r="AG102" s="22"/>
      <c r="AH102" s="71">
        <v>0</v>
      </c>
      <c r="AI102" s="71"/>
      <c r="AJ102" s="71"/>
      <c r="AK102" s="71"/>
      <c r="AL102" s="71"/>
      <c r="AM102" s="71"/>
      <c r="AN102" s="71"/>
      <c r="AP102" s="5"/>
      <c r="AQ102" s="5"/>
      <c r="AR102" s="36"/>
      <c r="AT102" s="7" t="str">
        <f>IF(LEN($A102)&lt;(COLUMN()-45),"-",MID($A102,(COLUMN()-45),1))</f>
        <v>-</v>
      </c>
      <c r="AU102" s="7" t="str">
        <f>IF(LEN($A102)&lt;(COLUMN()-45),"-",MID($A102,(COLUMN()-45),1))</f>
        <v>-</v>
      </c>
      <c r="AV102" s="7" t="str">
        <f>IF(LEN($A102)&lt;(COLUMN()-45),"-",MID($A102,(COLUMN()-45),1))</f>
        <v>-</v>
      </c>
      <c r="AX102" s="84" t="s">
        <v>48</v>
      </c>
      <c r="AY102" s="84"/>
      <c r="AZ102" s="84"/>
      <c r="BA102" s="84"/>
      <c r="BB102" s="84"/>
      <c r="BC102" s="84"/>
      <c r="BD102" s="84"/>
      <c r="BE102" s="84"/>
      <c r="BF102" s="84"/>
      <c r="BG102" s="84"/>
      <c r="BH102" s="45">
        <v>1370</v>
      </c>
      <c r="BI102" s="45"/>
      <c r="BJ102" s="86"/>
      <c r="BK102" s="7" t="str">
        <f aca="true" t="shared" si="81" ref="BK102:BQ102">IF(LEN($R102)&lt;(COLUMN()-62),"-",MID($R102,(COLUMN()-62),1))</f>
        <v>0</v>
      </c>
      <c r="BL102" s="7" t="str">
        <f t="shared" si="81"/>
        <v>-</v>
      </c>
      <c r="BM102" s="7" t="str">
        <f t="shared" si="81"/>
        <v>-</v>
      </c>
      <c r="BN102" s="7" t="str">
        <f t="shared" si="81"/>
        <v>-</v>
      </c>
      <c r="BO102" s="7" t="str">
        <f t="shared" si="81"/>
        <v>-</v>
      </c>
      <c r="BP102" s="7" t="str">
        <f t="shared" si="81"/>
        <v>-</v>
      </c>
      <c r="BQ102" s="7" t="str">
        <f t="shared" si="81"/>
        <v>-</v>
      </c>
      <c r="BR102" s="8"/>
      <c r="BS102" s="7" t="str">
        <f aca="true" t="shared" si="82" ref="BS102:BY102">IF(LEN($Z102)&lt;(COLUMN()-70),"-",MID($Z102,(COLUMN()-70),1))</f>
        <v>0</v>
      </c>
      <c r="BT102" s="7" t="str">
        <f t="shared" si="82"/>
        <v>-</v>
      </c>
      <c r="BU102" s="7" t="str">
        <f t="shared" si="82"/>
        <v>-</v>
      </c>
      <c r="BV102" s="7" t="str">
        <f t="shared" si="82"/>
        <v>-</v>
      </c>
      <c r="BW102" s="7" t="str">
        <f t="shared" si="82"/>
        <v>-</v>
      </c>
      <c r="BX102" s="7" t="str">
        <f t="shared" si="82"/>
        <v>-</v>
      </c>
      <c r="BY102" s="7" t="str">
        <f t="shared" si="82"/>
        <v>-</v>
      </c>
      <c r="BZ102" s="8"/>
      <c r="CA102" s="7" t="str">
        <f aca="true" t="shared" si="83" ref="CA102:CG102">IF(LEN($AH102)&lt;(COLUMN()-78),"-",MID($AH102,(COLUMN()-78),1))</f>
        <v>0</v>
      </c>
      <c r="CB102" s="7" t="str">
        <f t="shared" si="83"/>
        <v>-</v>
      </c>
      <c r="CC102" s="7" t="str">
        <f t="shared" si="83"/>
        <v>-</v>
      </c>
      <c r="CD102" s="7" t="str">
        <f t="shared" si="83"/>
        <v>-</v>
      </c>
      <c r="CE102" s="7" t="str">
        <f t="shared" si="83"/>
        <v>-</v>
      </c>
      <c r="CF102" s="7" t="str">
        <f t="shared" si="83"/>
        <v>-</v>
      </c>
      <c r="CG102" s="7" t="str">
        <f t="shared" si="83"/>
        <v>-</v>
      </c>
    </row>
    <row r="103" spans="1:85" ht="9.75" customHeight="1">
      <c r="A103" s="37"/>
      <c r="B103" s="37"/>
      <c r="C103" s="37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16"/>
      <c r="P103" s="16"/>
      <c r="Q103" s="16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P103" s="16"/>
      <c r="AQ103" s="16"/>
      <c r="AR103" s="16"/>
      <c r="AT103" s="17"/>
      <c r="AU103" s="17"/>
      <c r="AV103" s="17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16"/>
      <c r="BI103" s="16"/>
      <c r="BJ103" s="16"/>
      <c r="BK103" s="17"/>
      <c r="BL103" s="17"/>
      <c r="BM103" s="17"/>
      <c r="BN103" s="17"/>
      <c r="BO103" s="17"/>
      <c r="BP103" s="17"/>
      <c r="BQ103" s="17"/>
      <c r="BR103" s="8"/>
      <c r="BS103" s="17"/>
      <c r="BT103" s="17"/>
      <c r="BU103" s="17"/>
      <c r="BV103" s="17"/>
      <c r="BW103" s="17"/>
      <c r="BX103" s="17"/>
      <c r="BY103" s="17"/>
      <c r="BZ103" s="8"/>
      <c r="CA103" s="17"/>
      <c r="CB103" s="17"/>
      <c r="CC103" s="17"/>
      <c r="CD103" s="17"/>
      <c r="CE103" s="17"/>
      <c r="CF103" s="17"/>
      <c r="CG103" s="17"/>
    </row>
    <row r="104" spans="1:86" ht="19.5" customHeight="1">
      <c r="A104" s="73"/>
      <c r="B104" s="74"/>
      <c r="C104" s="74"/>
      <c r="E104" s="84" t="s">
        <v>42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45">
        <v>1300</v>
      </c>
      <c r="P104" s="45"/>
      <c r="Q104" s="35"/>
      <c r="R104" s="71">
        <v>0</v>
      </c>
      <c r="S104" s="71"/>
      <c r="T104" s="71"/>
      <c r="U104" s="71"/>
      <c r="V104" s="71"/>
      <c r="W104" s="71"/>
      <c r="X104" s="71"/>
      <c r="Y104" s="22"/>
      <c r="Z104" s="71">
        <v>0</v>
      </c>
      <c r="AA104" s="71"/>
      <c r="AB104" s="71"/>
      <c r="AC104" s="71"/>
      <c r="AD104" s="71"/>
      <c r="AE104" s="71"/>
      <c r="AF104" s="71"/>
      <c r="AG104" s="22"/>
      <c r="AH104" s="71">
        <v>0</v>
      </c>
      <c r="AI104" s="71"/>
      <c r="AJ104" s="71"/>
      <c r="AK104" s="71"/>
      <c r="AL104" s="71"/>
      <c r="AM104" s="71"/>
      <c r="AN104" s="71"/>
      <c r="AO104" s="34"/>
      <c r="AP104" s="5"/>
      <c r="AQ104" s="5"/>
      <c r="AR104" s="35"/>
      <c r="AT104" s="7" t="str">
        <f>IF(LEN($A104)&lt;(COLUMN()-45),"-",MID($A104,(COLUMN()-45),1))</f>
        <v>-</v>
      </c>
      <c r="AU104" s="7" t="str">
        <f>IF(LEN($A104)&lt;(COLUMN()-45),"-",MID($A104,(COLUMN()-45),1))</f>
        <v>-</v>
      </c>
      <c r="AV104" s="7" t="str">
        <f>IF(LEN($A104)&lt;(COLUMN()-45),"-",MID($A104,(COLUMN()-45),1))</f>
        <v>-</v>
      </c>
      <c r="AX104" s="84" t="s">
        <v>42</v>
      </c>
      <c r="AY104" s="84"/>
      <c r="AZ104" s="84"/>
      <c r="BA104" s="84"/>
      <c r="BB104" s="84"/>
      <c r="BC104" s="84"/>
      <c r="BD104" s="84"/>
      <c r="BE104" s="84"/>
      <c r="BF104" s="84"/>
      <c r="BG104" s="84"/>
      <c r="BH104" s="45">
        <v>1300</v>
      </c>
      <c r="BI104" s="45"/>
      <c r="BJ104" s="35"/>
      <c r="BK104" s="7" t="str">
        <f aca="true" t="shared" si="84" ref="BK104:BQ104">IF(LEN($R104)&lt;(COLUMN()-62),"-",MID($R104,(COLUMN()-62),1))</f>
        <v>0</v>
      </c>
      <c r="BL104" s="7" t="str">
        <f t="shared" si="84"/>
        <v>-</v>
      </c>
      <c r="BM104" s="7" t="str">
        <f t="shared" si="84"/>
        <v>-</v>
      </c>
      <c r="BN104" s="7" t="str">
        <f t="shared" si="84"/>
        <v>-</v>
      </c>
      <c r="BO104" s="7" t="str">
        <f t="shared" si="84"/>
        <v>-</v>
      </c>
      <c r="BP104" s="7" t="str">
        <f t="shared" si="84"/>
        <v>-</v>
      </c>
      <c r="BQ104" s="7" t="str">
        <f t="shared" si="84"/>
        <v>-</v>
      </c>
      <c r="BR104" s="24"/>
      <c r="BS104" s="7" t="str">
        <f aca="true" t="shared" si="85" ref="BS104:BY104">IF(LEN($Z104)&lt;(COLUMN()-70),"-",MID($Z104,(COLUMN()-70),1))</f>
        <v>0</v>
      </c>
      <c r="BT104" s="7" t="str">
        <f t="shared" si="85"/>
        <v>-</v>
      </c>
      <c r="BU104" s="7" t="str">
        <f t="shared" si="85"/>
        <v>-</v>
      </c>
      <c r="BV104" s="7" t="str">
        <f t="shared" si="85"/>
        <v>-</v>
      </c>
      <c r="BW104" s="7" t="str">
        <f t="shared" si="85"/>
        <v>-</v>
      </c>
      <c r="BX104" s="7" t="str">
        <f t="shared" si="85"/>
        <v>-</v>
      </c>
      <c r="BY104" s="7" t="str">
        <f t="shared" si="85"/>
        <v>-</v>
      </c>
      <c r="BZ104" s="24"/>
      <c r="CA104" s="7" t="str">
        <f aca="true" t="shared" si="86" ref="CA104:CG104">IF(LEN($AH104)&lt;(COLUMN()-78),"-",MID($AH104,(COLUMN()-78),1))</f>
        <v>0</v>
      </c>
      <c r="CB104" s="7" t="str">
        <f t="shared" si="86"/>
        <v>-</v>
      </c>
      <c r="CC104" s="7" t="str">
        <f t="shared" si="86"/>
        <v>-</v>
      </c>
      <c r="CD104" s="7" t="str">
        <f t="shared" si="86"/>
        <v>-</v>
      </c>
      <c r="CE104" s="7" t="str">
        <f t="shared" si="86"/>
        <v>-</v>
      </c>
      <c r="CF104" s="7" t="str">
        <f t="shared" si="86"/>
        <v>-</v>
      </c>
      <c r="CG104" s="7" t="str">
        <f t="shared" si="86"/>
        <v>-</v>
      </c>
      <c r="CH104" s="34"/>
    </row>
    <row r="105" spans="1:85" ht="25.5" customHeight="1">
      <c r="A105" s="19"/>
      <c r="B105" s="19"/>
      <c r="C105" s="19"/>
      <c r="D105" s="23"/>
      <c r="E105" s="23" t="s">
        <v>49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T105" s="17"/>
      <c r="AU105" s="17"/>
      <c r="AV105" s="17"/>
      <c r="AW105" s="23"/>
      <c r="AX105" s="23" t="s">
        <v>49</v>
      </c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17"/>
      <c r="BL105" s="17"/>
      <c r="BM105" s="17"/>
      <c r="BN105" s="17"/>
      <c r="BO105" s="17"/>
      <c r="BP105" s="17"/>
      <c r="BQ105" s="17"/>
      <c r="BR105" s="24"/>
      <c r="BS105" s="17"/>
      <c r="BT105" s="17"/>
      <c r="BU105" s="17"/>
      <c r="BV105" s="17"/>
      <c r="BW105" s="17"/>
      <c r="BX105" s="17"/>
      <c r="BY105" s="17"/>
      <c r="BZ105" s="24"/>
      <c r="CA105" s="17"/>
      <c r="CB105" s="17"/>
      <c r="CC105" s="17"/>
      <c r="CD105" s="17"/>
      <c r="CE105" s="17"/>
      <c r="CF105" s="17"/>
      <c r="CG105" s="17"/>
    </row>
    <row r="106" spans="1:85" ht="9.75" customHeight="1">
      <c r="A106" s="26"/>
      <c r="B106" s="26"/>
      <c r="C106" s="26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6"/>
      <c r="S106" s="26"/>
      <c r="T106" s="26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T106" s="25"/>
      <c r="AU106" s="25"/>
      <c r="AV106" s="25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5"/>
      <c r="BL106" s="25"/>
      <c r="BM106" s="25"/>
      <c r="BN106" s="17"/>
      <c r="BO106" s="17"/>
      <c r="BP106" s="17"/>
      <c r="BQ106" s="17"/>
      <c r="BR106" s="8"/>
      <c r="BS106" s="17"/>
      <c r="BT106" s="17"/>
      <c r="BU106" s="17"/>
      <c r="BV106" s="17"/>
      <c r="BW106" s="17"/>
      <c r="BX106" s="17"/>
      <c r="BY106" s="17"/>
      <c r="BZ106" s="8"/>
      <c r="CA106" s="17"/>
      <c r="CB106" s="17"/>
      <c r="CC106" s="17"/>
      <c r="CD106" s="17"/>
      <c r="CE106" s="17"/>
      <c r="CF106" s="17"/>
      <c r="CG106" s="17"/>
    </row>
    <row r="107" spans="1:85" ht="19.5" customHeight="1">
      <c r="A107" s="73"/>
      <c r="B107" s="74"/>
      <c r="C107" s="74"/>
      <c r="E107" s="45" t="s">
        <v>50</v>
      </c>
      <c r="F107" s="45"/>
      <c r="G107" s="45"/>
      <c r="H107" s="45"/>
      <c r="I107" s="45"/>
      <c r="J107" s="45"/>
      <c r="K107" s="45"/>
      <c r="L107" s="45"/>
      <c r="M107" s="45"/>
      <c r="N107" s="45"/>
      <c r="O107" s="45">
        <v>1410</v>
      </c>
      <c r="P107" s="45"/>
      <c r="Q107" s="86"/>
      <c r="R107" s="71">
        <v>0</v>
      </c>
      <c r="S107" s="71"/>
      <c r="T107" s="71"/>
      <c r="U107" s="71"/>
      <c r="V107" s="71"/>
      <c r="W107" s="71"/>
      <c r="X107" s="71"/>
      <c r="Y107" s="8"/>
      <c r="Z107" s="71">
        <v>0</v>
      </c>
      <c r="AA107" s="71"/>
      <c r="AB107" s="71"/>
      <c r="AC107" s="71"/>
      <c r="AD107" s="71"/>
      <c r="AE107" s="71"/>
      <c r="AF107" s="71"/>
      <c r="AG107" s="8"/>
      <c r="AH107" s="71">
        <v>0</v>
      </c>
      <c r="AI107" s="71"/>
      <c r="AJ107" s="71"/>
      <c r="AK107" s="71"/>
      <c r="AL107" s="71"/>
      <c r="AM107" s="71"/>
      <c r="AN107" s="71"/>
      <c r="AT107" s="7" t="str">
        <f>IF(LEN($A107)&lt;(COLUMN()-45),"-",MID($A107,(COLUMN()-45),1))</f>
        <v>-</v>
      </c>
      <c r="AU107" s="7" t="str">
        <f>IF(LEN($A107)&lt;(COLUMN()-45),"-",MID($A107,(COLUMN()-45),1))</f>
        <v>-</v>
      </c>
      <c r="AV107" s="7" t="str">
        <f>IF(LEN($A107)&lt;(COLUMN()-45),"-",MID($A107,(COLUMN()-45),1))</f>
        <v>-</v>
      </c>
      <c r="AX107" s="45" t="s">
        <v>50</v>
      </c>
      <c r="AY107" s="45"/>
      <c r="AZ107" s="45"/>
      <c r="BA107" s="45"/>
      <c r="BB107" s="45"/>
      <c r="BC107" s="45"/>
      <c r="BD107" s="45"/>
      <c r="BE107" s="45"/>
      <c r="BF107" s="45"/>
      <c r="BG107" s="45"/>
      <c r="BH107" s="45">
        <v>1410</v>
      </c>
      <c r="BI107" s="45"/>
      <c r="BJ107" s="86"/>
      <c r="BK107" s="7" t="str">
        <f aca="true" t="shared" si="87" ref="BK107:BQ107">IF(LEN($R107)&lt;(COLUMN()-62),"-",MID($R107,(COLUMN()-62),1))</f>
        <v>0</v>
      </c>
      <c r="BL107" s="7" t="str">
        <f t="shared" si="87"/>
        <v>-</v>
      </c>
      <c r="BM107" s="7" t="str">
        <f t="shared" si="87"/>
        <v>-</v>
      </c>
      <c r="BN107" s="7" t="str">
        <f t="shared" si="87"/>
        <v>-</v>
      </c>
      <c r="BO107" s="7" t="str">
        <f t="shared" si="87"/>
        <v>-</v>
      </c>
      <c r="BP107" s="7" t="str">
        <f t="shared" si="87"/>
        <v>-</v>
      </c>
      <c r="BQ107" s="7" t="str">
        <f t="shared" si="87"/>
        <v>-</v>
      </c>
      <c r="BR107" s="8"/>
      <c r="BS107" s="7" t="str">
        <f aca="true" t="shared" si="88" ref="BS107:BY107">IF(LEN($Z107)&lt;(COLUMN()-70),"-",MID($Z107,(COLUMN()-70),1))</f>
        <v>0</v>
      </c>
      <c r="BT107" s="7" t="str">
        <f t="shared" si="88"/>
        <v>-</v>
      </c>
      <c r="BU107" s="7" t="str">
        <f t="shared" si="88"/>
        <v>-</v>
      </c>
      <c r="BV107" s="7" t="str">
        <f t="shared" si="88"/>
        <v>-</v>
      </c>
      <c r="BW107" s="7" t="str">
        <f t="shared" si="88"/>
        <v>-</v>
      </c>
      <c r="BX107" s="7" t="str">
        <f t="shared" si="88"/>
        <v>-</v>
      </c>
      <c r="BY107" s="7" t="str">
        <f t="shared" si="88"/>
        <v>-</v>
      </c>
      <c r="BZ107" s="8"/>
      <c r="CA107" s="7" t="str">
        <f aca="true" t="shared" si="89" ref="CA107:CG107">IF(LEN($AH107)&lt;(COLUMN()-78),"-",MID($AH107,(COLUMN()-78),1))</f>
        <v>0</v>
      </c>
      <c r="CB107" s="7" t="str">
        <f t="shared" si="89"/>
        <v>-</v>
      </c>
      <c r="CC107" s="7" t="str">
        <f t="shared" si="89"/>
        <v>-</v>
      </c>
      <c r="CD107" s="7" t="str">
        <f t="shared" si="89"/>
        <v>-</v>
      </c>
      <c r="CE107" s="7" t="str">
        <f t="shared" si="89"/>
        <v>-</v>
      </c>
      <c r="CF107" s="7" t="str">
        <f t="shared" si="89"/>
        <v>-</v>
      </c>
      <c r="CG107" s="7" t="str">
        <f t="shared" si="89"/>
        <v>-</v>
      </c>
    </row>
    <row r="108" spans="1:85" ht="9.75" customHeight="1">
      <c r="A108" s="19"/>
      <c r="B108" s="19"/>
      <c r="C108" s="19"/>
      <c r="O108" s="16"/>
      <c r="P108" s="16"/>
      <c r="Q108" s="16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T108" s="17"/>
      <c r="AU108" s="17"/>
      <c r="AV108" s="17"/>
      <c r="BH108" s="16"/>
      <c r="BI108" s="16"/>
      <c r="BJ108" s="16"/>
      <c r="BK108" s="17"/>
      <c r="BL108" s="17"/>
      <c r="BM108" s="17"/>
      <c r="BN108" s="17"/>
      <c r="BO108" s="17"/>
      <c r="BP108" s="17"/>
      <c r="BQ108" s="17"/>
      <c r="BR108" s="8"/>
      <c r="BS108" s="17"/>
      <c r="BT108" s="17"/>
      <c r="BU108" s="17"/>
      <c r="BV108" s="17"/>
      <c r="BW108" s="17"/>
      <c r="BX108" s="17"/>
      <c r="BY108" s="17"/>
      <c r="BZ108" s="8"/>
      <c r="CA108" s="17"/>
      <c r="CB108" s="17"/>
      <c r="CC108" s="17"/>
      <c r="CD108" s="17"/>
      <c r="CE108" s="17"/>
      <c r="CF108" s="17"/>
      <c r="CG108" s="17"/>
    </row>
    <row r="109" spans="1:85" ht="19.5" customHeight="1">
      <c r="A109" s="73"/>
      <c r="B109" s="74"/>
      <c r="C109" s="74"/>
      <c r="E109" s="82" t="s">
        <v>51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45">
        <v>1420</v>
      </c>
      <c r="P109" s="45"/>
      <c r="Q109" s="86"/>
      <c r="R109" s="71">
        <v>0</v>
      </c>
      <c r="S109" s="71"/>
      <c r="T109" s="71"/>
      <c r="U109" s="71"/>
      <c r="V109" s="71"/>
      <c r="W109" s="71"/>
      <c r="X109" s="71"/>
      <c r="Y109" s="8"/>
      <c r="Z109" s="71">
        <v>0</v>
      </c>
      <c r="AA109" s="71"/>
      <c r="AB109" s="71"/>
      <c r="AC109" s="71"/>
      <c r="AD109" s="71"/>
      <c r="AE109" s="71"/>
      <c r="AF109" s="71"/>
      <c r="AG109" s="8"/>
      <c r="AH109" s="71">
        <v>0</v>
      </c>
      <c r="AI109" s="71"/>
      <c r="AJ109" s="71"/>
      <c r="AK109" s="71"/>
      <c r="AL109" s="71"/>
      <c r="AM109" s="71"/>
      <c r="AN109" s="71"/>
      <c r="AT109" s="7" t="str">
        <f>IF(LEN($A109)&lt;(COLUMN()-45),"-",MID($A109,(COLUMN()-45),1))</f>
        <v>-</v>
      </c>
      <c r="AU109" s="7" t="str">
        <f>IF(LEN($A109)&lt;(COLUMN()-45),"-",MID($A109,(COLUMN()-45),1))</f>
        <v>-</v>
      </c>
      <c r="AV109" s="7" t="str">
        <f>IF(LEN($A109)&lt;(COLUMN()-45),"-",MID($A109,(COLUMN()-45),1))</f>
        <v>-</v>
      </c>
      <c r="AX109" s="82" t="s">
        <v>51</v>
      </c>
      <c r="AY109" s="82"/>
      <c r="AZ109" s="82"/>
      <c r="BA109" s="82"/>
      <c r="BB109" s="82"/>
      <c r="BC109" s="82"/>
      <c r="BD109" s="82"/>
      <c r="BE109" s="82"/>
      <c r="BF109" s="82"/>
      <c r="BG109" s="82"/>
      <c r="BH109" s="45">
        <v>1420</v>
      </c>
      <c r="BI109" s="45"/>
      <c r="BJ109" s="86"/>
      <c r="BK109" s="7" t="str">
        <f aca="true" t="shared" si="90" ref="BK109:BQ109">IF(LEN($R109)&lt;(COLUMN()-62),"-",MID($R109,(COLUMN()-62),1))</f>
        <v>0</v>
      </c>
      <c r="BL109" s="7" t="str">
        <f t="shared" si="90"/>
        <v>-</v>
      </c>
      <c r="BM109" s="7" t="str">
        <f t="shared" si="90"/>
        <v>-</v>
      </c>
      <c r="BN109" s="7" t="str">
        <f t="shared" si="90"/>
        <v>-</v>
      </c>
      <c r="BO109" s="7" t="str">
        <f t="shared" si="90"/>
        <v>-</v>
      </c>
      <c r="BP109" s="7" t="str">
        <f t="shared" si="90"/>
        <v>-</v>
      </c>
      <c r="BQ109" s="7" t="str">
        <f t="shared" si="90"/>
        <v>-</v>
      </c>
      <c r="BR109" s="8"/>
      <c r="BS109" s="7" t="str">
        <f aca="true" t="shared" si="91" ref="BS109:BY109">IF(LEN($Z109)&lt;(COLUMN()-70),"-",MID($Z109,(COLUMN()-70),1))</f>
        <v>0</v>
      </c>
      <c r="BT109" s="7" t="str">
        <f t="shared" si="91"/>
        <v>-</v>
      </c>
      <c r="BU109" s="7" t="str">
        <f t="shared" si="91"/>
        <v>-</v>
      </c>
      <c r="BV109" s="7" t="str">
        <f t="shared" si="91"/>
        <v>-</v>
      </c>
      <c r="BW109" s="7" t="str">
        <f t="shared" si="91"/>
        <v>-</v>
      </c>
      <c r="BX109" s="7" t="str">
        <f t="shared" si="91"/>
        <v>-</v>
      </c>
      <c r="BY109" s="7" t="str">
        <f t="shared" si="91"/>
        <v>-</v>
      </c>
      <c r="BZ109" s="8"/>
      <c r="CA109" s="7" t="str">
        <f aca="true" t="shared" si="92" ref="CA109:CG109">IF(LEN($AH109)&lt;(COLUMN()-78),"-",MID($AH109,(COLUMN()-78),1))</f>
        <v>0</v>
      </c>
      <c r="CB109" s="7" t="str">
        <f t="shared" si="92"/>
        <v>-</v>
      </c>
      <c r="CC109" s="7" t="str">
        <f t="shared" si="92"/>
        <v>-</v>
      </c>
      <c r="CD109" s="7" t="str">
        <f t="shared" si="92"/>
        <v>-</v>
      </c>
      <c r="CE109" s="7" t="str">
        <f t="shared" si="92"/>
        <v>-</v>
      </c>
      <c r="CF109" s="7" t="str">
        <f t="shared" si="92"/>
        <v>-</v>
      </c>
      <c r="CG109" s="7" t="str">
        <f t="shared" si="92"/>
        <v>-</v>
      </c>
    </row>
    <row r="110" spans="1:85" ht="9.75" customHeight="1">
      <c r="A110" s="19"/>
      <c r="B110" s="19"/>
      <c r="C110" s="19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16"/>
      <c r="P110" s="16"/>
      <c r="Q110" s="16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T110" s="17"/>
      <c r="AU110" s="17"/>
      <c r="AV110" s="17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16"/>
      <c r="BI110" s="16"/>
      <c r="BJ110" s="16"/>
      <c r="BK110" s="17"/>
      <c r="BL110" s="17"/>
      <c r="BM110" s="17"/>
      <c r="BN110" s="17"/>
      <c r="BO110" s="17"/>
      <c r="BP110" s="17"/>
      <c r="BQ110" s="17"/>
      <c r="BR110" s="8"/>
      <c r="BS110" s="17"/>
      <c r="BT110" s="17"/>
      <c r="BU110" s="17"/>
      <c r="BV110" s="17"/>
      <c r="BW110" s="17"/>
      <c r="BX110" s="17"/>
      <c r="BY110" s="17"/>
      <c r="BZ110" s="8"/>
      <c r="CA110" s="17"/>
      <c r="CB110" s="17"/>
      <c r="CC110" s="17"/>
      <c r="CD110" s="17"/>
      <c r="CE110" s="17"/>
      <c r="CF110" s="17"/>
      <c r="CG110" s="17"/>
    </row>
    <row r="111" spans="1:85" ht="19.5" customHeight="1">
      <c r="A111" s="73"/>
      <c r="B111" s="74"/>
      <c r="C111" s="74"/>
      <c r="E111" s="78" t="s">
        <v>52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45">
        <v>1430</v>
      </c>
      <c r="P111" s="45"/>
      <c r="Q111" s="86"/>
      <c r="R111" s="71">
        <v>0</v>
      </c>
      <c r="S111" s="71"/>
      <c r="T111" s="71"/>
      <c r="U111" s="71"/>
      <c r="V111" s="71"/>
      <c r="W111" s="71"/>
      <c r="X111" s="71"/>
      <c r="Y111" s="8"/>
      <c r="Z111" s="71">
        <v>0</v>
      </c>
      <c r="AA111" s="71"/>
      <c r="AB111" s="71"/>
      <c r="AC111" s="71"/>
      <c r="AD111" s="71"/>
      <c r="AE111" s="71"/>
      <c r="AF111" s="71"/>
      <c r="AG111" s="8"/>
      <c r="AH111" s="71">
        <v>0</v>
      </c>
      <c r="AI111" s="71"/>
      <c r="AJ111" s="71"/>
      <c r="AK111" s="71"/>
      <c r="AL111" s="71"/>
      <c r="AM111" s="71"/>
      <c r="AN111" s="71"/>
      <c r="AT111" s="7" t="str">
        <f>IF(LEN($A111)&lt;(COLUMN()-45),"-",MID($A111,(COLUMN()-45),1))</f>
        <v>-</v>
      </c>
      <c r="AU111" s="7" t="str">
        <f>IF(LEN($A111)&lt;(COLUMN()-45),"-",MID($A111,(COLUMN()-45),1))</f>
        <v>-</v>
      </c>
      <c r="AV111" s="7" t="str">
        <f>IF(LEN($A111)&lt;(COLUMN()-45),"-",MID($A111,(COLUMN()-45),1))</f>
        <v>-</v>
      </c>
      <c r="AX111" s="78" t="s">
        <v>52</v>
      </c>
      <c r="AY111" s="78"/>
      <c r="AZ111" s="78"/>
      <c r="BA111" s="78"/>
      <c r="BB111" s="78"/>
      <c r="BC111" s="78"/>
      <c r="BD111" s="78"/>
      <c r="BE111" s="78"/>
      <c r="BF111" s="78"/>
      <c r="BG111" s="78"/>
      <c r="BH111" s="45">
        <v>1430</v>
      </c>
      <c r="BI111" s="45"/>
      <c r="BJ111" s="86"/>
      <c r="BK111" s="7" t="str">
        <f aca="true" t="shared" si="93" ref="BK111:BQ111">IF(LEN($R111)&lt;(COLUMN()-62),"-",MID($R111,(COLUMN()-62),1))</f>
        <v>0</v>
      </c>
      <c r="BL111" s="7" t="str">
        <f t="shared" si="93"/>
        <v>-</v>
      </c>
      <c r="BM111" s="7" t="str">
        <f t="shared" si="93"/>
        <v>-</v>
      </c>
      <c r="BN111" s="7" t="str">
        <f t="shared" si="93"/>
        <v>-</v>
      </c>
      <c r="BO111" s="7" t="str">
        <f t="shared" si="93"/>
        <v>-</v>
      </c>
      <c r="BP111" s="7" t="str">
        <f t="shared" si="93"/>
        <v>-</v>
      </c>
      <c r="BQ111" s="7" t="str">
        <f t="shared" si="93"/>
        <v>-</v>
      </c>
      <c r="BR111" s="8"/>
      <c r="BS111" s="7" t="str">
        <f aca="true" t="shared" si="94" ref="BS111:BY111">IF(LEN($Z111)&lt;(COLUMN()-70),"-",MID($Z111,(COLUMN()-70),1))</f>
        <v>0</v>
      </c>
      <c r="BT111" s="7" t="str">
        <f t="shared" si="94"/>
        <v>-</v>
      </c>
      <c r="BU111" s="7" t="str">
        <f t="shared" si="94"/>
        <v>-</v>
      </c>
      <c r="BV111" s="7" t="str">
        <f t="shared" si="94"/>
        <v>-</v>
      </c>
      <c r="BW111" s="7" t="str">
        <f t="shared" si="94"/>
        <v>-</v>
      </c>
      <c r="BX111" s="7" t="str">
        <f t="shared" si="94"/>
        <v>-</v>
      </c>
      <c r="BY111" s="7" t="str">
        <f t="shared" si="94"/>
        <v>-</v>
      </c>
      <c r="BZ111" s="8"/>
      <c r="CA111" s="7" t="str">
        <f aca="true" t="shared" si="95" ref="CA111:CG111">IF(LEN($AH111)&lt;(COLUMN()-78),"-",MID($AH111,(COLUMN()-78),1))</f>
        <v>0</v>
      </c>
      <c r="CB111" s="7" t="str">
        <f t="shared" si="95"/>
        <v>-</v>
      </c>
      <c r="CC111" s="7" t="str">
        <f t="shared" si="95"/>
        <v>-</v>
      </c>
      <c r="CD111" s="7" t="str">
        <f t="shared" si="95"/>
        <v>-</v>
      </c>
      <c r="CE111" s="7" t="str">
        <f t="shared" si="95"/>
        <v>-</v>
      </c>
      <c r="CF111" s="7" t="str">
        <f t="shared" si="95"/>
        <v>-</v>
      </c>
      <c r="CG111" s="7" t="str">
        <f t="shared" si="95"/>
        <v>-</v>
      </c>
    </row>
    <row r="112" spans="1:85" ht="9.75" customHeight="1">
      <c r="A112" s="19"/>
      <c r="B112" s="19"/>
      <c r="C112" s="19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16"/>
      <c r="P112" s="16"/>
      <c r="Q112" s="16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T112" s="17"/>
      <c r="AU112" s="17"/>
      <c r="AV112" s="17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16"/>
      <c r="BI112" s="16"/>
      <c r="BJ112" s="16"/>
      <c r="BK112" s="17"/>
      <c r="BL112" s="17"/>
      <c r="BM112" s="17"/>
      <c r="BN112" s="17"/>
      <c r="BO112" s="17"/>
      <c r="BP112" s="17"/>
      <c r="BQ112" s="17"/>
      <c r="BR112" s="8"/>
      <c r="BS112" s="17"/>
      <c r="BT112" s="17"/>
      <c r="BU112" s="17"/>
      <c r="BV112" s="17"/>
      <c r="BW112" s="17"/>
      <c r="BX112" s="17"/>
      <c r="BY112" s="17"/>
      <c r="BZ112" s="8"/>
      <c r="CA112" s="17"/>
      <c r="CB112" s="17"/>
      <c r="CC112" s="17"/>
      <c r="CD112" s="17"/>
      <c r="CE112" s="17"/>
      <c r="CF112" s="17"/>
      <c r="CG112" s="17"/>
    </row>
    <row r="113" spans="1:85" ht="19.5" customHeight="1">
      <c r="A113" s="73"/>
      <c r="B113" s="74"/>
      <c r="C113" s="74"/>
      <c r="E113" s="45" t="s">
        <v>53</v>
      </c>
      <c r="F113" s="45"/>
      <c r="G113" s="45"/>
      <c r="H113" s="45"/>
      <c r="I113" s="45"/>
      <c r="J113" s="45"/>
      <c r="K113" s="45"/>
      <c r="L113" s="45"/>
      <c r="M113" s="45"/>
      <c r="N113" s="45"/>
      <c r="O113" s="45">
        <v>1450</v>
      </c>
      <c r="P113" s="45"/>
      <c r="Q113" s="86"/>
      <c r="R113" s="71">
        <v>0</v>
      </c>
      <c r="S113" s="71"/>
      <c r="T113" s="71"/>
      <c r="U113" s="71"/>
      <c r="V113" s="71"/>
      <c r="W113" s="71"/>
      <c r="X113" s="71"/>
      <c r="Y113" s="8"/>
      <c r="Z113" s="71">
        <v>0</v>
      </c>
      <c r="AA113" s="71"/>
      <c r="AB113" s="71"/>
      <c r="AC113" s="71"/>
      <c r="AD113" s="71"/>
      <c r="AE113" s="71"/>
      <c r="AF113" s="71"/>
      <c r="AG113" s="8"/>
      <c r="AH113" s="71">
        <v>0</v>
      </c>
      <c r="AI113" s="71"/>
      <c r="AJ113" s="71"/>
      <c r="AK113" s="71"/>
      <c r="AL113" s="71"/>
      <c r="AM113" s="71"/>
      <c r="AN113" s="71"/>
      <c r="AT113" s="7" t="str">
        <f>IF(LEN($A113)&lt;(COLUMN()-45),"-",MID($A113,(COLUMN()-45),1))</f>
        <v>-</v>
      </c>
      <c r="AU113" s="7" t="str">
        <f>IF(LEN($A113)&lt;(COLUMN()-45),"-",MID($A113,(COLUMN()-45),1))</f>
        <v>-</v>
      </c>
      <c r="AV113" s="7" t="str">
        <f>IF(LEN($A113)&lt;(COLUMN()-45),"-",MID($A113,(COLUMN()-45),1))</f>
        <v>-</v>
      </c>
      <c r="AX113" s="45" t="s">
        <v>53</v>
      </c>
      <c r="AY113" s="45"/>
      <c r="AZ113" s="45"/>
      <c r="BA113" s="45"/>
      <c r="BB113" s="45"/>
      <c r="BC113" s="45"/>
      <c r="BD113" s="45"/>
      <c r="BE113" s="45"/>
      <c r="BF113" s="45"/>
      <c r="BG113" s="45"/>
      <c r="BH113" s="45">
        <v>1450</v>
      </c>
      <c r="BI113" s="45"/>
      <c r="BJ113" s="86"/>
      <c r="BK113" s="7" t="str">
        <f aca="true" t="shared" si="96" ref="BK113:BQ113">IF(LEN($R113)&lt;(COLUMN()-62),"-",MID($R113,(COLUMN()-62),1))</f>
        <v>0</v>
      </c>
      <c r="BL113" s="7" t="str">
        <f t="shared" si="96"/>
        <v>-</v>
      </c>
      <c r="BM113" s="7" t="str">
        <f t="shared" si="96"/>
        <v>-</v>
      </c>
      <c r="BN113" s="7" t="str">
        <f t="shared" si="96"/>
        <v>-</v>
      </c>
      <c r="BO113" s="7" t="str">
        <f t="shared" si="96"/>
        <v>-</v>
      </c>
      <c r="BP113" s="7" t="str">
        <f t="shared" si="96"/>
        <v>-</v>
      </c>
      <c r="BQ113" s="7" t="str">
        <f t="shared" si="96"/>
        <v>-</v>
      </c>
      <c r="BR113" s="8"/>
      <c r="BS113" s="7" t="str">
        <f aca="true" t="shared" si="97" ref="BS113:BY113">IF(LEN($Z113)&lt;(COLUMN()-70),"-",MID($Z113,(COLUMN()-70),1))</f>
        <v>0</v>
      </c>
      <c r="BT113" s="7" t="str">
        <f t="shared" si="97"/>
        <v>-</v>
      </c>
      <c r="BU113" s="7" t="str">
        <f t="shared" si="97"/>
        <v>-</v>
      </c>
      <c r="BV113" s="7" t="str">
        <f t="shared" si="97"/>
        <v>-</v>
      </c>
      <c r="BW113" s="7" t="str">
        <f t="shared" si="97"/>
        <v>-</v>
      </c>
      <c r="BX113" s="7" t="str">
        <f t="shared" si="97"/>
        <v>-</v>
      </c>
      <c r="BY113" s="7" t="str">
        <f t="shared" si="97"/>
        <v>-</v>
      </c>
      <c r="BZ113" s="8"/>
      <c r="CA113" s="7" t="str">
        <f aca="true" t="shared" si="98" ref="CA113:CG113">IF(LEN($AH113)&lt;(COLUMN()-78),"-",MID($AH113,(COLUMN()-78),1))</f>
        <v>0</v>
      </c>
      <c r="CB113" s="7" t="str">
        <f t="shared" si="98"/>
        <v>-</v>
      </c>
      <c r="CC113" s="7" t="str">
        <f t="shared" si="98"/>
        <v>-</v>
      </c>
      <c r="CD113" s="7" t="str">
        <f t="shared" si="98"/>
        <v>-</v>
      </c>
      <c r="CE113" s="7" t="str">
        <f t="shared" si="98"/>
        <v>-</v>
      </c>
      <c r="CF113" s="7" t="str">
        <f t="shared" si="98"/>
        <v>-</v>
      </c>
      <c r="CG113" s="7" t="str">
        <f t="shared" si="98"/>
        <v>-</v>
      </c>
    </row>
    <row r="114" spans="1:85" ht="9.75" customHeight="1">
      <c r="A114" s="19"/>
      <c r="B114" s="19"/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32"/>
      <c r="P114" s="32"/>
      <c r="Q114" s="32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T114" s="17"/>
      <c r="AU114" s="17"/>
      <c r="AV114" s="17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32"/>
      <c r="BI114" s="32"/>
      <c r="BJ114" s="32"/>
      <c r="BK114" s="17"/>
      <c r="BL114" s="17"/>
      <c r="BM114" s="17"/>
      <c r="BN114" s="17"/>
      <c r="BO114" s="17"/>
      <c r="BP114" s="17"/>
      <c r="BQ114" s="17"/>
      <c r="BR114" s="39"/>
      <c r="BS114" s="17"/>
      <c r="BT114" s="17"/>
      <c r="BU114" s="17"/>
      <c r="BV114" s="17"/>
      <c r="BW114" s="17"/>
      <c r="BX114" s="17"/>
      <c r="BY114" s="17"/>
      <c r="BZ114" s="24"/>
      <c r="CA114" s="17"/>
      <c r="CB114" s="17"/>
      <c r="CC114" s="17"/>
      <c r="CD114" s="17"/>
      <c r="CE114" s="17"/>
      <c r="CF114" s="17"/>
      <c r="CG114" s="17"/>
    </row>
    <row r="115" spans="1:85" ht="19.5" customHeight="1">
      <c r="A115" s="73"/>
      <c r="B115" s="74"/>
      <c r="C115" s="74"/>
      <c r="E115" s="45" t="s">
        <v>54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>
        <v>1400</v>
      </c>
      <c r="P115" s="45"/>
      <c r="Q115" s="86"/>
      <c r="R115" s="72">
        <f>П000010141004+П000010142004+П000010143004+П000010145004</f>
        <v>0</v>
      </c>
      <c r="S115" s="72"/>
      <c r="T115" s="72"/>
      <c r="U115" s="72"/>
      <c r="V115" s="72"/>
      <c r="W115" s="72"/>
      <c r="X115" s="72"/>
      <c r="Y115" s="8"/>
      <c r="Z115" s="72">
        <f>П000010141005+П000010142005+П000010143005+П000010145005</f>
        <v>0</v>
      </c>
      <c r="AA115" s="72"/>
      <c r="AB115" s="72"/>
      <c r="AC115" s="72"/>
      <c r="AD115" s="72"/>
      <c r="AE115" s="72"/>
      <c r="AF115" s="72"/>
      <c r="AG115" s="8"/>
      <c r="AH115" s="72">
        <f>П000010141006+П000010142006+П000010143006+П000010145006</f>
        <v>0</v>
      </c>
      <c r="AI115" s="72"/>
      <c r="AJ115" s="72"/>
      <c r="AK115" s="72"/>
      <c r="AL115" s="72"/>
      <c r="AM115" s="72"/>
      <c r="AN115" s="72"/>
      <c r="AT115" s="7" t="str">
        <f>IF(LEN($A115)&lt;(COLUMN()-45),"-",MID($A115,(COLUMN()-45),1))</f>
        <v>-</v>
      </c>
      <c r="AU115" s="7" t="str">
        <f>IF(LEN($A115)&lt;(COLUMN()-45),"-",MID($A115,(COLUMN()-45),1))</f>
        <v>-</v>
      </c>
      <c r="AV115" s="7" t="str">
        <f>IF(LEN($A115)&lt;(COLUMN()-45),"-",MID($A115,(COLUMN()-45),1))</f>
        <v>-</v>
      </c>
      <c r="AX115" s="45" t="s">
        <v>54</v>
      </c>
      <c r="AY115" s="45"/>
      <c r="AZ115" s="45"/>
      <c r="BA115" s="45"/>
      <c r="BB115" s="45"/>
      <c r="BC115" s="45"/>
      <c r="BD115" s="45"/>
      <c r="BE115" s="45"/>
      <c r="BF115" s="45"/>
      <c r="BG115" s="45"/>
      <c r="BH115" s="45">
        <v>1400</v>
      </c>
      <c r="BI115" s="45"/>
      <c r="BJ115" s="86"/>
      <c r="BK115" s="7" t="str">
        <f aca="true" t="shared" si="99" ref="BK115:BQ115">IF(LEN($R115)&lt;(COLUMN()-62),"-",MID($R115,(COLUMN()-62),1))</f>
        <v>0</v>
      </c>
      <c r="BL115" s="7" t="str">
        <f t="shared" si="99"/>
        <v>-</v>
      </c>
      <c r="BM115" s="7" t="str">
        <f t="shared" si="99"/>
        <v>-</v>
      </c>
      <c r="BN115" s="7" t="str">
        <f t="shared" si="99"/>
        <v>-</v>
      </c>
      <c r="BO115" s="7" t="str">
        <f t="shared" si="99"/>
        <v>-</v>
      </c>
      <c r="BP115" s="7" t="str">
        <f t="shared" si="99"/>
        <v>-</v>
      </c>
      <c r="BQ115" s="7" t="str">
        <f t="shared" si="99"/>
        <v>-</v>
      </c>
      <c r="BR115" s="8"/>
      <c r="BS115" s="7" t="str">
        <f aca="true" t="shared" si="100" ref="BS115:BY115">IF(LEN($Z115)&lt;(COLUMN()-70),"-",MID($Z115,(COLUMN()-70),1))</f>
        <v>0</v>
      </c>
      <c r="BT115" s="7" t="str">
        <f t="shared" si="100"/>
        <v>-</v>
      </c>
      <c r="BU115" s="7" t="str">
        <f t="shared" si="100"/>
        <v>-</v>
      </c>
      <c r="BV115" s="7" t="str">
        <f t="shared" si="100"/>
        <v>-</v>
      </c>
      <c r="BW115" s="7" t="str">
        <f t="shared" si="100"/>
        <v>-</v>
      </c>
      <c r="BX115" s="7" t="str">
        <f t="shared" si="100"/>
        <v>-</v>
      </c>
      <c r="BY115" s="7" t="str">
        <f t="shared" si="100"/>
        <v>-</v>
      </c>
      <c r="BZ115" s="8"/>
      <c r="CA115" s="7" t="str">
        <f aca="true" t="shared" si="101" ref="CA115:CG115">IF(LEN($AH115)&lt;(COLUMN()-78),"-",MID($AH115,(COLUMN()-78),1))</f>
        <v>0</v>
      </c>
      <c r="CB115" s="7" t="str">
        <f t="shared" si="101"/>
        <v>-</v>
      </c>
      <c r="CC115" s="7" t="str">
        <f t="shared" si="101"/>
        <v>-</v>
      </c>
      <c r="CD115" s="7" t="str">
        <f t="shared" si="101"/>
        <v>-</v>
      </c>
      <c r="CE115" s="7" t="str">
        <f t="shared" si="101"/>
        <v>-</v>
      </c>
      <c r="CF115" s="7" t="str">
        <f t="shared" si="101"/>
        <v>-</v>
      </c>
      <c r="CG115" s="7" t="str">
        <f t="shared" si="101"/>
        <v>-</v>
      </c>
    </row>
    <row r="116" spans="1:85" ht="18" customHeight="1">
      <c r="A116" s="19"/>
      <c r="B116" s="19"/>
      <c r="C116" s="19"/>
      <c r="M116" s="12"/>
      <c r="P116" s="12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T116" s="17"/>
      <c r="AU116" s="17"/>
      <c r="AV116" s="17"/>
      <c r="BK116" s="17"/>
      <c r="BL116" s="17"/>
      <c r="BM116" s="17"/>
      <c r="BN116" s="17"/>
      <c r="BO116" s="17"/>
      <c r="BP116" s="17"/>
      <c r="BQ116" s="17"/>
      <c r="BS116" s="17"/>
      <c r="BT116" s="17"/>
      <c r="BU116" s="17"/>
      <c r="BV116" s="17"/>
      <c r="BW116" s="17"/>
      <c r="BX116" s="17"/>
      <c r="BY116" s="17"/>
      <c r="CA116" s="17"/>
      <c r="CB116" s="17"/>
      <c r="CC116" s="17"/>
      <c r="CD116" s="17"/>
      <c r="CE116" s="17"/>
      <c r="CF116" s="17"/>
      <c r="CG116" s="17"/>
    </row>
    <row r="117" spans="23:40" ht="84" customHeight="1">
      <c r="W117" s="20"/>
      <c r="X117" s="20"/>
      <c r="Y117" s="20"/>
      <c r="Z117" s="20"/>
      <c r="AA117" s="20"/>
      <c r="AB117" s="20"/>
      <c r="AC117" s="20"/>
      <c r="AD117" s="20"/>
      <c r="AE117" s="20"/>
      <c r="AG117" s="20"/>
      <c r="AH117" s="20"/>
      <c r="AI117" s="20"/>
      <c r="AJ117" s="20"/>
      <c r="AK117" s="20"/>
      <c r="AL117" s="20"/>
      <c r="AM117" s="20"/>
      <c r="AN117" s="20"/>
    </row>
    <row r="119" spans="1:86" ht="16.5" customHeight="1">
      <c r="A119" s="1"/>
      <c r="AP119" s="1"/>
      <c r="AR119" s="5"/>
      <c r="AS119" s="4"/>
      <c r="CH119" s="4"/>
    </row>
    <row r="121" spans="1:53" ht="13.5" customHeight="1">
      <c r="A121" s="1"/>
      <c r="B121" s="44"/>
      <c r="C121" s="44"/>
      <c r="D121" s="44"/>
      <c r="E121" s="44"/>
      <c r="F121" s="44"/>
      <c r="G121" s="44"/>
      <c r="H121" s="44"/>
      <c r="I121" s="1"/>
      <c r="AS121" s="4"/>
      <c r="AT121" s="44"/>
      <c r="AU121" s="44"/>
      <c r="AV121" s="44"/>
      <c r="AW121" s="44"/>
      <c r="AX121" s="44"/>
      <c r="AY121" s="44"/>
      <c r="AZ121" s="44"/>
      <c r="BA121" s="4"/>
    </row>
    <row r="122" spans="7:71" ht="19.5" customHeight="1">
      <c r="G122" s="5"/>
      <c r="H122" s="5"/>
      <c r="K122" s="79" t="s">
        <v>0</v>
      </c>
      <c r="L122" s="79"/>
      <c r="M122" s="6" t="str">
        <f>MID(ВЫГРУЗКА_ИНН,1,1)</f>
        <v>3</v>
      </c>
      <c r="N122" s="6" t="str">
        <f>MID(ВЫГРУЗКА_ИНН,2,1)</f>
        <v>2</v>
      </c>
      <c r="O122" s="6" t="str">
        <f>MID(ВЫГРУЗКА_ИНН,3,1)</f>
        <v>5</v>
      </c>
      <c r="P122" s="6" t="str">
        <f>MID(ВЫГРУЗКА_ИНН,4,1)</f>
        <v>5</v>
      </c>
      <c r="Q122" s="6" t="str">
        <f>MID(ВЫГРУЗКА_ИНН,5,1)</f>
        <v>5</v>
      </c>
      <c r="R122" s="6" t="str">
        <f>MID(ВЫГРУЗКА_ИНН,6,1)</f>
        <v>0</v>
      </c>
      <c r="S122" s="6" t="str">
        <f>MID(ВЫГРУЗКА_ИНН,7,1)</f>
        <v>1</v>
      </c>
      <c r="T122" s="6" t="str">
        <f>MID(ВЫГРУЗКА_ИНН,8,1)</f>
        <v>8</v>
      </c>
      <c r="U122" s="6" t="str">
        <f>MID(ВЫГРУЗКА_ИНН,9,1)</f>
        <v>8</v>
      </c>
      <c r="V122" s="6" t="str">
        <f>MID(ВЫГРУЗКА_ИНН,10,1)</f>
        <v>0</v>
      </c>
      <c r="W122" s="7" t="s">
        <v>1</v>
      </c>
      <c r="X122" s="7" t="s">
        <v>1</v>
      </c>
      <c r="Y122" s="8"/>
      <c r="Z122" s="8"/>
      <c r="AA122" s="8"/>
      <c r="AY122" s="5"/>
      <c r="AZ122" s="5"/>
      <c r="BC122" s="79" t="s">
        <v>0</v>
      </c>
      <c r="BD122" s="79"/>
      <c r="BE122" s="6" t="str">
        <f>MID(ВЫГРУЗКА_ИНН,1,1)</f>
        <v>3</v>
      </c>
      <c r="BF122" s="6" t="str">
        <f>MID(ВЫГРУЗКА_ИНН,2,1)</f>
        <v>2</v>
      </c>
      <c r="BG122" s="6" t="str">
        <f>MID(ВЫГРУЗКА_ИНН,3,1)</f>
        <v>5</v>
      </c>
      <c r="BH122" s="6" t="str">
        <f>MID(ВЫГРУЗКА_ИНН,4,1)</f>
        <v>5</v>
      </c>
      <c r="BI122" s="6" t="str">
        <f>MID(ВЫГРУЗКА_ИНН,5,1)</f>
        <v>5</v>
      </c>
      <c r="BJ122" s="6" t="str">
        <f>MID(ВЫГРУЗКА_ИНН,6,1)</f>
        <v>0</v>
      </c>
      <c r="BK122" s="6" t="str">
        <f>MID(ВЫГРУЗКА_ИНН,7,1)</f>
        <v>1</v>
      </c>
      <c r="BL122" s="6" t="str">
        <f>MID(ВЫГРУЗКА_ИНН,8,1)</f>
        <v>8</v>
      </c>
      <c r="BM122" s="6" t="str">
        <f>MID(ВЫГРУЗКА_ИНН,9,1)</f>
        <v>8</v>
      </c>
      <c r="BN122" s="6" t="str">
        <f>MID(ВЫГРУЗКА_ИНН,10,1)</f>
        <v>0</v>
      </c>
      <c r="BO122" s="7" t="s">
        <v>1</v>
      </c>
      <c r="BP122" s="7" t="s">
        <v>1</v>
      </c>
      <c r="BQ122" s="8"/>
      <c r="BR122" s="8"/>
      <c r="BS122" s="8"/>
    </row>
    <row r="123" spans="25:71" ht="6" customHeight="1">
      <c r="Y123" s="8"/>
      <c r="Z123" s="8"/>
      <c r="AA123" s="8"/>
      <c r="BQ123" s="8"/>
      <c r="BR123" s="8"/>
      <c r="BS123" s="8"/>
    </row>
    <row r="124" spans="7:71" ht="19.5" customHeight="1">
      <c r="G124" s="5"/>
      <c r="H124" s="5"/>
      <c r="K124" s="79" t="s">
        <v>2</v>
      </c>
      <c r="L124" s="80"/>
      <c r="M124" s="6" t="str">
        <f>MID(ВЫГРУЗКА_КПП,1,1)</f>
        <v>3</v>
      </c>
      <c r="N124" s="6" t="str">
        <f>MID(ВЫГРУЗКА_КПП,2,1)</f>
        <v>2</v>
      </c>
      <c r="O124" s="6" t="str">
        <f>MID(ВЫГРУЗКА_КПП,3,1)</f>
        <v>5</v>
      </c>
      <c r="P124" s="6" t="str">
        <f>MID(ВЫГРУЗКА_КПП,4,1)</f>
        <v>5</v>
      </c>
      <c r="Q124" s="6" t="str">
        <f>MID(ВЫГРУЗКА_КПП,5,1)</f>
        <v>0</v>
      </c>
      <c r="R124" s="6" t="str">
        <f>MID(ВЫГРУЗКА_КПП,6,1)</f>
        <v>1</v>
      </c>
      <c r="S124" s="6" t="str">
        <f>MID(ВЫГРУЗКА_КПП,7,1)</f>
        <v>0</v>
      </c>
      <c r="T124" s="6" t="str">
        <f>MID(ВЫГРУЗКА_КПП,8,1)</f>
        <v>0</v>
      </c>
      <c r="U124" s="6" t="str">
        <f>MID(ВЫГРУЗКА_КПП,9,1)</f>
        <v>1</v>
      </c>
      <c r="V124" s="9"/>
      <c r="W124" s="44" t="s">
        <v>3</v>
      </c>
      <c r="X124" s="44"/>
      <c r="Y124" s="10">
        <v>0</v>
      </c>
      <c r="Z124" s="10">
        <v>0</v>
      </c>
      <c r="AA124" s="10">
        <v>5</v>
      </c>
      <c r="AY124" s="5"/>
      <c r="AZ124" s="5"/>
      <c r="BC124" s="79" t="s">
        <v>2</v>
      </c>
      <c r="BD124" s="80"/>
      <c r="BE124" s="6" t="str">
        <f>MID(ВЫГРУЗКА_КПП,1,1)</f>
        <v>3</v>
      </c>
      <c r="BF124" s="6" t="str">
        <f>MID(ВЫГРУЗКА_КПП,2,1)</f>
        <v>2</v>
      </c>
      <c r="BG124" s="6" t="str">
        <f>MID(ВЫГРУЗКА_КПП,3,1)</f>
        <v>5</v>
      </c>
      <c r="BH124" s="6" t="str">
        <f>MID(ВЫГРУЗКА_КПП,4,1)</f>
        <v>5</v>
      </c>
      <c r="BI124" s="6" t="str">
        <f>MID(ВЫГРУЗКА_КПП,5,1)</f>
        <v>0</v>
      </c>
      <c r="BJ124" s="6" t="str">
        <f>MID(ВЫГРУЗКА_КПП,6,1)</f>
        <v>1</v>
      </c>
      <c r="BK124" s="6" t="str">
        <f>MID(ВЫГРУЗКА_КПП,7,1)</f>
        <v>0</v>
      </c>
      <c r="BL124" s="6" t="str">
        <f>MID(ВЫГРУЗКА_КПП,8,1)</f>
        <v>0</v>
      </c>
      <c r="BM124" s="6" t="str">
        <f>MID(ВЫГРУЗКА_КПП,9,1)</f>
        <v>1</v>
      </c>
      <c r="BN124" s="9"/>
      <c r="BO124" s="44" t="s">
        <v>3</v>
      </c>
      <c r="BP124" s="44"/>
      <c r="BQ124" s="10">
        <f>Y124</f>
        <v>0</v>
      </c>
      <c r="BR124" s="10">
        <f>Z124</f>
        <v>0</v>
      </c>
      <c r="BS124" s="10">
        <f>AA124</f>
        <v>5</v>
      </c>
    </row>
    <row r="125" ht="9.75" customHeight="1"/>
    <row r="126" spans="23:84" ht="19.5" customHeight="1" hidden="1">
      <c r="W126" s="11"/>
      <c r="X126" s="11"/>
      <c r="AF126" s="75"/>
      <c r="AG126" s="75"/>
      <c r="AH126" s="75"/>
      <c r="AI126" s="75"/>
      <c r="AJ126" s="75"/>
      <c r="AK126" s="75"/>
      <c r="AL126" s="75"/>
      <c r="AM126" s="75"/>
      <c r="AN126" s="75"/>
      <c r="BO126" s="11"/>
      <c r="BP126" s="11"/>
      <c r="BX126" s="75"/>
      <c r="BY126" s="75"/>
      <c r="BZ126" s="75"/>
      <c r="CA126" s="75"/>
      <c r="CB126" s="75"/>
      <c r="CC126" s="75"/>
      <c r="CD126" s="75"/>
      <c r="CE126" s="75"/>
      <c r="CF126" s="75"/>
    </row>
    <row r="127" ht="8.25" customHeight="1" hidden="1"/>
    <row r="128" spans="1:84" ht="19.5" customHeight="1" hidden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</row>
    <row r="129" ht="9.75" customHeight="1" hidden="1"/>
    <row r="130" spans="1:84" ht="21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</row>
    <row r="131" spans="1:84" ht="9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7:84" ht="9.75" customHeight="1">
      <c r="G132" s="76" t="s">
        <v>8</v>
      </c>
      <c r="H132" s="76"/>
      <c r="I132" s="76"/>
      <c r="J132" s="76"/>
      <c r="K132" s="76"/>
      <c r="L132" s="76"/>
      <c r="M132" s="76"/>
      <c r="R132" s="76" t="s">
        <v>9</v>
      </c>
      <c r="S132" s="76"/>
      <c r="T132" s="76"/>
      <c r="U132" s="76"/>
      <c r="V132" s="76"/>
      <c r="W132" s="76"/>
      <c r="X132" s="76"/>
      <c r="Y132" s="76"/>
      <c r="Z132" s="76" t="s">
        <v>10</v>
      </c>
      <c r="AA132" s="76"/>
      <c r="AB132" s="76"/>
      <c r="AC132" s="76"/>
      <c r="AD132" s="76"/>
      <c r="AE132" s="76"/>
      <c r="AF132" s="76"/>
      <c r="AH132" s="76" t="s">
        <v>11</v>
      </c>
      <c r="AI132" s="76"/>
      <c r="AJ132" s="76"/>
      <c r="AK132" s="76"/>
      <c r="AL132" s="76"/>
      <c r="AM132" s="76"/>
      <c r="AN132" s="76"/>
      <c r="AY132" s="76" t="s">
        <v>8</v>
      </c>
      <c r="AZ132" s="76"/>
      <c r="BA132" s="76"/>
      <c r="BB132" s="76"/>
      <c r="BC132" s="76"/>
      <c r="BD132" s="76"/>
      <c r="BE132" s="76"/>
      <c r="BJ132" s="76" t="s">
        <v>9</v>
      </c>
      <c r="BK132" s="76"/>
      <c r="BL132" s="76"/>
      <c r="BM132" s="76"/>
      <c r="BN132" s="76"/>
      <c r="BO132" s="76"/>
      <c r="BP132" s="76"/>
      <c r="BQ132" s="76"/>
      <c r="BR132" s="76" t="s">
        <v>10</v>
      </c>
      <c r="BS132" s="76"/>
      <c r="BT132" s="76"/>
      <c r="BU132" s="76"/>
      <c r="BV132" s="76"/>
      <c r="BW132" s="76"/>
      <c r="BX132" s="76"/>
      <c r="BZ132" s="76" t="s">
        <v>11</v>
      </c>
      <c r="CA132" s="76"/>
      <c r="CB132" s="76"/>
      <c r="CC132" s="76"/>
      <c r="CD132" s="76"/>
      <c r="CE132" s="76"/>
      <c r="CF132" s="76"/>
    </row>
    <row r="133" spans="1:84" ht="19.5" customHeight="1">
      <c r="A133" s="14" t="s">
        <v>12</v>
      </c>
      <c r="G133" s="76"/>
      <c r="H133" s="76"/>
      <c r="I133" s="76"/>
      <c r="J133" s="76"/>
      <c r="K133" s="76"/>
      <c r="L133" s="76"/>
      <c r="M133" s="76"/>
      <c r="O133" s="43" t="s">
        <v>13</v>
      </c>
      <c r="P133" s="43"/>
      <c r="Q133" s="43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H133" s="76"/>
      <c r="AI133" s="76"/>
      <c r="AJ133" s="76"/>
      <c r="AK133" s="76"/>
      <c r="AL133" s="76"/>
      <c r="AM133" s="76"/>
      <c r="AN133" s="76"/>
      <c r="AS133" s="14" t="s">
        <v>12</v>
      </c>
      <c r="AY133" s="76"/>
      <c r="AZ133" s="76"/>
      <c r="BA133" s="76"/>
      <c r="BB133" s="76"/>
      <c r="BC133" s="76"/>
      <c r="BD133" s="76"/>
      <c r="BE133" s="76"/>
      <c r="BG133" s="43" t="s">
        <v>13</v>
      </c>
      <c r="BH133" s="43"/>
      <c r="BI133" s="43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Z133" s="76"/>
      <c r="CA133" s="76"/>
      <c r="CB133" s="76"/>
      <c r="CC133" s="76"/>
      <c r="CD133" s="76"/>
      <c r="CE133" s="76"/>
      <c r="CF133" s="76"/>
    </row>
    <row r="134" spans="34:84" ht="9.75" customHeight="1">
      <c r="AH134" s="76"/>
      <c r="AI134" s="76"/>
      <c r="AJ134" s="76"/>
      <c r="AK134" s="76"/>
      <c r="AL134" s="76"/>
      <c r="AM134" s="76"/>
      <c r="AN134" s="76"/>
      <c r="BZ134" s="76"/>
      <c r="CA134" s="76"/>
      <c r="CB134" s="76"/>
      <c r="CC134" s="76"/>
      <c r="CD134" s="76"/>
      <c r="CE134" s="76"/>
      <c r="CF134" s="76"/>
    </row>
    <row r="135" spans="1:84" ht="19.5" customHeight="1">
      <c r="A135" s="43">
        <v>1</v>
      </c>
      <c r="B135" s="43"/>
      <c r="C135" s="43"/>
      <c r="D135" s="43"/>
      <c r="E135" s="43">
        <v>2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>
        <v>3</v>
      </c>
      <c r="P135" s="43"/>
      <c r="Q135" s="43"/>
      <c r="R135" s="43">
        <v>4</v>
      </c>
      <c r="S135" s="43"/>
      <c r="T135" s="43"/>
      <c r="U135" s="43"/>
      <c r="V135" s="43"/>
      <c r="W135" s="43"/>
      <c r="X135" s="43"/>
      <c r="Z135" s="43">
        <v>5</v>
      </c>
      <c r="AA135" s="43"/>
      <c r="AB135" s="43"/>
      <c r="AC135" s="43"/>
      <c r="AD135" s="43"/>
      <c r="AE135" s="43"/>
      <c r="AF135" s="43"/>
      <c r="AH135" s="43">
        <v>6</v>
      </c>
      <c r="AI135" s="43"/>
      <c r="AJ135" s="43"/>
      <c r="AK135" s="43"/>
      <c r="AL135" s="43"/>
      <c r="AM135" s="43"/>
      <c r="AN135" s="43"/>
      <c r="AS135" s="43">
        <v>1</v>
      </c>
      <c r="AT135" s="43"/>
      <c r="AU135" s="43"/>
      <c r="AV135" s="43"/>
      <c r="AW135" s="43">
        <v>2</v>
      </c>
      <c r="AX135" s="43"/>
      <c r="AY135" s="43"/>
      <c r="AZ135" s="43"/>
      <c r="BA135" s="43"/>
      <c r="BB135" s="43"/>
      <c r="BC135" s="43"/>
      <c r="BD135" s="43"/>
      <c r="BE135" s="43"/>
      <c r="BF135" s="43"/>
      <c r="BG135" s="43">
        <v>3</v>
      </c>
      <c r="BH135" s="43"/>
      <c r="BI135" s="43"/>
      <c r="BJ135" s="43">
        <v>4</v>
      </c>
      <c r="BK135" s="43"/>
      <c r="BL135" s="43"/>
      <c r="BM135" s="43"/>
      <c r="BN135" s="43"/>
      <c r="BO135" s="43"/>
      <c r="BP135" s="43"/>
      <c r="BR135" s="43">
        <v>5</v>
      </c>
      <c r="BS135" s="43"/>
      <c r="BT135" s="43"/>
      <c r="BU135" s="43"/>
      <c r="BV135" s="43"/>
      <c r="BW135" s="43"/>
      <c r="BX135" s="43"/>
      <c r="BZ135" s="43">
        <v>6</v>
      </c>
      <c r="CA135" s="43"/>
      <c r="CB135" s="43"/>
      <c r="CC135" s="43"/>
      <c r="CD135" s="43"/>
      <c r="CE135" s="43"/>
      <c r="CF135" s="43"/>
    </row>
    <row r="136" ht="17.25" customHeight="1"/>
    <row r="137" spans="1:84" ht="45" customHeight="1" hidden="1">
      <c r="A137" s="8"/>
      <c r="B137" s="8"/>
      <c r="C137" s="8"/>
      <c r="M137" s="12"/>
      <c r="P137" s="12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S137" s="8"/>
      <c r="AT137" s="8"/>
      <c r="AU137" s="8"/>
      <c r="BE137" s="12"/>
      <c r="BH137" s="12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</row>
    <row r="138" spans="1:84" ht="28.5" customHeight="1">
      <c r="A138" s="24"/>
      <c r="B138" s="24"/>
      <c r="C138" s="24"/>
      <c r="D138" s="23"/>
      <c r="E138" s="23" t="s">
        <v>55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4"/>
      <c r="T138" s="24"/>
      <c r="U138" s="8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S138" s="24"/>
      <c r="AT138" s="24"/>
      <c r="AU138" s="24"/>
      <c r="AV138" s="23"/>
      <c r="AW138" s="23" t="s">
        <v>55</v>
      </c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4"/>
      <c r="BK138" s="24"/>
      <c r="BL138" s="24"/>
      <c r="BM138" s="8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</row>
    <row r="139" spans="1:84" ht="6.75" customHeight="1">
      <c r="A139" s="40"/>
      <c r="B139" s="26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6"/>
      <c r="S139" s="26"/>
      <c r="T139" s="26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S139" s="26"/>
      <c r="AT139" s="26"/>
      <c r="AU139" s="26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6"/>
      <c r="BK139" s="26"/>
      <c r="BL139" s="26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</row>
    <row r="140" spans="1:84" ht="19.5" customHeight="1">
      <c r="A140" s="73"/>
      <c r="B140" s="74"/>
      <c r="C140" s="74"/>
      <c r="E140" s="45" t="s">
        <v>50</v>
      </c>
      <c r="F140" s="45"/>
      <c r="G140" s="45"/>
      <c r="H140" s="45"/>
      <c r="I140" s="45"/>
      <c r="J140" s="45"/>
      <c r="K140" s="45"/>
      <c r="L140" s="45"/>
      <c r="M140" s="45"/>
      <c r="N140" s="45"/>
      <c r="O140" s="44">
        <v>1510</v>
      </c>
      <c r="P140" s="44"/>
      <c r="Q140" s="21"/>
      <c r="R140" s="71">
        <v>0</v>
      </c>
      <c r="S140" s="71"/>
      <c r="T140" s="71"/>
      <c r="U140" s="71"/>
      <c r="V140" s="71"/>
      <c r="W140" s="71"/>
      <c r="X140" s="71"/>
      <c r="Y140" s="8"/>
      <c r="Z140" s="71">
        <v>0</v>
      </c>
      <c r="AA140" s="71"/>
      <c r="AB140" s="71"/>
      <c r="AC140" s="71"/>
      <c r="AD140" s="71"/>
      <c r="AE140" s="71"/>
      <c r="AF140" s="71"/>
      <c r="AG140" s="8"/>
      <c r="AH140" s="71">
        <v>0</v>
      </c>
      <c r="AI140" s="71"/>
      <c r="AJ140" s="71"/>
      <c r="AK140" s="71"/>
      <c r="AL140" s="71"/>
      <c r="AM140" s="71"/>
      <c r="AN140" s="71"/>
      <c r="AS140" s="7" t="str">
        <f>IF(LEN($A140)&lt;(COLUMN()-44),"-",MID($A140,(COLUMN()-44),1))</f>
        <v>-</v>
      </c>
      <c r="AT140" s="7" t="str">
        <f>IF(LEN($A140)&lt;(COLUMN()-44),"-",MID($A140,(COLUMN()-44),1))</f>
        <v>-</v>
      </c>
      <c r="AU140" s="7" t="str">
        <f>IF(LEN($A140)&lt;(COLUMN()-44),"-",MID($A140,(COLUMN()-44),1))</f>
        <v>-</v>
      </c>
      <c r="AW140" s="45" t="s">
        <v>50</v>
      </c>
      <c r="AX140" s="45"/>
      <c r="AY140" s="45"/>
      <c r="AZ140" s="45"/>
      <c r="BA140" s="45"/>
      <c r="BB140" s="45"/>
      <c r="BC140" s="45"/>
      <c r="BD140" s="45"/>
      <c r="BE140" s="45"/>
      <c r="BF140" s="45"/>
      <c r="BG140" s="44">
        <v>1510</v>
      </c>
      <c r="BH140" s="44"/>
      <c r="BI140" s="21"/>
      <c r="BJ140" s="7" t="str">
        <f aca="true" t="shared" si="102" ref="BJ140:BP140">IF(LEN($R140)&lt;(COLUMN()-61),"-",MID($R140,(COLUMN()-61),1))</f>
        <v>0</v>
      </c>
      <c r="BK140" s="7" t="str">
        <f t="shared" si="102"/>
        <v>-</v>
      </c>
      <c r="BL140" s="7" t="str">
        <f t="shared" si="102"/>
        <v>-</v>
      </c>
      <c r="BM140" s="7" t="str">
        <f t="shared" si="102"/>
        <v>-</v>
      </c>
      <c r="BN140" s="7" t="str">
        <f t="shared" si="102"/>
        <v>-</v>
      </c>
      <c r="BO140" s="7" t="str">
        <f t="shared" si="102"/>
        <v>-</v>
      </c>
      <c r="BP140" s="7" t="str">
        <f t="shared" si="102"/>
        <v>-</v>
      </c>
      <c r="BQ140" s="8"/>
      <c r="BR140" s="7" t="str">
        <f aca="true" t="shared" si="103" ref="BR140:BX140">IF(LEN($Z140)&lt;(COLUMN()-69),"-",MID($Z140,(COLUMN()-69),1))</f>
        <v>0</v>
      </c>
      <c r="BS140" s="7" t="str">
        <f t="shared" si="103"/>
        <v>-</v>
      </c>
      <c r="BT140" s="7" t="str">
        <f t="shared" si="103"/>
        <v>-</v>
      </c>
      <c r="BU140" s="7" t="str">
        <f t="shared" si="103"/>
        <v>-</v>
      </c>
      <c r="BV140" s="7" t="str">
        <f t="shared" si="103"/>
        <v>-</v>
      </c>
      <c r="BW140" s="7" t="str">
        <f t="shared" si="103"/>
        <v>-</v>
      </c>
      <c r="BX140" s="7" t="str">
        <f t="shared" si="103"/>
        <v>-</v>
      </c>
      <c r="BY140" s="8"/>
      <c r="BZ140" s="7" t="str">
        <f aca="true" t="shared" si="104" ref="BZ140:CF140">IF(LEN($AH140)&lt;(COLUMN()-77),"-",MID($AH140,(COLUMN()-77),1))</f>
        <v>0</v>
      </c>
      <c r="CA140" s="7" t="str">
        <f t="shared" si="104"/>
        <v>-</v>
      </c>
      <c r="CB140" s="7" t="str">
        <f t="shared" si="104"/>
        <v>-</v>
      </c>
      <c r="CC140" s="7" t="str">
        <f t="shared" si="104"/>
        <v>-</v>
      </c>
      <c r="CD140" s="7" t="str">
        <f t="shared" si="104"/>
        <v>-</v>
      </c>
      <c r="CE140" s="7" t="str">
        <f t="shared" si="104"/>
        <v>-</v>
      </c>
      <c r="CF140" s="7" t="str">
        <f t="shared" si="104"/>
        <v>-</v>
      </c>
    </row>
    <row r="141" spans="1:84" ht="9.75" customHeight="1">
      <c r="A141" s="19"/>
      <c r="B141" s="19"/>
      <c r="C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S141" s="8"/>
      <c r="AT141" s="8"/>
      <c r="AU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</row>
    <row r="142" spans="1:84" ht="19.5" customHeight="1">
      <c r="A142" s="73"/>
      <c r="B142" s="74"/>
      <c r="C142" s="74"/>
      <c r="E142" s="90" t="s">
        <v>56</v>
      </c>
      <c r="F142" s="90"/>
      <c r="G142" s="90"/>
      <c r="H142" s="90"/>
      <c r="I142" s="90"/>
      <c r="J142" s="90"/>
      <c r="K142" s="90"/>
      <c r="L142" s="90"/>
      <c r="M142" s="90"/>
      <c r="N142" s="90"/>
      <c r="O142" s="44">
        <v>1520</v>
      </c>
      <c r="P142" s="44"/>
      <c r="Q142" s="21"/>
      <c r="R142" s="71">
        <v>2577</v>
      </c>
      <c r="S142" s="71"/>
      <c r="T142" s="71"/>
      <c r="U142" s="71"/>
      <c r="V142" s="71"/>
      <c r="W142" s="71"/>
      <c r="X142" s="71"/>
      <c r="Y142" s="8"/>
      <c r="Z142" s="71">
        <v>0</v>
      </c>
      <c r="AA142" s="71"/>
      <c r="AB142" s="71"/>
      <c r="AC142" s="71"/>
      <c r="AD142" s="71"/>
      <c r="AE142" s="71"/>
      <c r="AF142" s="71"/>
      <c r="AG142" s="8"/>
      <c r="AH142" s="71">
        <v>0</v>
      </c>
      <c r="AI142" s="71"/>
      <c r="AJ142" s="71"/>
      <c r="AK142" s="71"/>
      <c r="AL142" s="71"/>
      <c r="AM142" s="71"/>
      <c r="AN142" s="71"/>
      <c r="AS142" s="7" t="str">
        <f>IF(LEN($A142)&lt;(COLUMN()-44),"-",MID($A142,(COLUMN()-44),1))</f>
        <v>-</v>
      </c>
      <c r="AT142" s="7" t="str">
        <f>IF(LEN($A142)&lt;(COLUMN()-44),"-",MID($A142,(COLUMN()-44),1))</f>
        <v>-</v>
      </c>
      <c r="AU142" s="7" t="str">
        <f>IF(LEN($A142)&lt;(COLUMN()-44),"-",MID($A142,(COLUMN()-44),1))</f>
        <v>-</v>
      </c>
      <c r="AW142" s="90" t="s">
        <v>56</v>
      </c>
      <c r="AX142" s="90"/>
      <c r="AY142" s="90"/>
      <c r="AZ142" s="90"/>
      <c r="BA142" s="90"/>
      <c r="BB142" s="90"/>
      <c r="BC142" s="90"/>
      <c r="BD142" s="90"/>
      <c r="BE142" s="90"/>
      <c r="BF142" s="90"/>
      <c r="BG142" s="44">
        <v>1520</v>
      </c>
      <c r="BH142" s="44"/>
      <c r="BI142" s="21"/>
      <c r="BJ142" s="7" t="str">
        <f aca="true" t="shared" si="105" ref="BJ142:BP142">IF(LEN($R142)&lt;(COLUMN()-61),"-",MID($R142,(COLUMN()-61),1))</f>
        <v>2</v>
      </c>
      <c r="BK142" s="7" t="str">
        <f t="shared" si="105"/>
        <v>5</v>
      </c>
      <c r="BL142" s="7" t="str">
        <f t="shared" si="105"/>
        <v>7</v>
      </c>
      <c r="BM142" s="7" t="str">
        <f t="shared" si="105"/>
        <v>7</v>
      </c>
      <c r="BN142" s="7" t="str">
        <f t="shared" si="105"/>
        <v>-</v>
      </c>
      <c r="BO142" s="7" t="str">
        <f t="shared" si="105"/>
        <v>-</v>
      </c>
      <c r="BP142" s="7" t="str">
        <f t="shared" si="105"/>
        <v>-</v>
      </c>
      <c r="BQ142" s="8"/>
      <c r="BR142" s="7" t="str">
        <f aca="true" t="shared" si="106" ref="BR142:BX142">IF(LEN($Z142)&lt;(COLUMN()-69),"-",MID($Z142,(COLUMN()-69),1))</f>
        <v>0</v>
      </c>
      <c r="BS142" s="7" t="str">
        <f t="shared" si="106"/>
        <v>-</v>
      </c>
      <c r="BT142" s="7" t="str">
        <f t="shared" si="106"/>
        <v>-</v>
      </c>
      <c r="BU142" s="7" t="str">
        <f t="shared" si="106"/>
        <v>-</v>
      </c>
      <c r="BV142" s="7" t="str">
        <f t="shared" si="106"/>
        <v>-</v>
      </c>
      <c r="BW142" s="7" t="str">
        <f t="shared" si="106"/>
        <v>-</v>
      </c>
      <c r="BX142" s="7" t="str">
        <f t="shared" si="106"/>
        <v>-</v>
      </c>
      <c r="BY142" s="8"/>
      <c r="BZ142" s="7" t="str">
        <f aca="true" t="shared" si="107" ref="BZ142:CF142">IF(LEN($AH142)&lt;(COLUMN()-77),"-",MID($AH142,(COLUMN()-77),1))</f>
        <v>0</v>
      </c>
      <c r="CA142" s="7" t="str">
        <f t="shared" si="107"/>
        <v>-</v>
      </c>
      <c r="CB142" s="7" t="str">
        <f t="shared" si="107"/>
        <v>-</v>
      </c>
      <c r="CC142" s="7" t="str">
        <f t="shared" si="107"/>
        <v>-</v>
      </c>
      <c r="CD142" s="7" t="str">
        <f t="shared" si="107"/>
        <v>-</v>
      </c>
      <c r="CE142" s="7" t="str">
        <f t="shared" si="107"/>
        <v>-</v>
      </c>
      <c r="CF142" s="7" t="str">
        <f t="shared" si="107"/>
        <v>-</v>
      </c>
    </row>
    <row r="143" spans="1:84" ht="9.75" customHeight="1">
      <c r="A143" s="19"/>
      <c r="B143" s="19"/>
      <c r="C143" s="19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S143" s="8"/>
      <c r="AT143" s="8"/>
      <c r="AU143" s="8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</row>
    <row r="144" spans="1:84" ht="19.5" customHeight="1">
      <c r="A144" s="73"/>
      <c r="B144" s="74"/>
      <c r="C144" s="74"/>
      <c r="E144" s="78" t="s">
        <v>57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44">
        <v>1530</v>
      </c>
      <c r="P144" s="44"/>
      <c r="Q144" s="21"/>
      <c r="R144" s="71"/>
      <c r="S144" s="71"/>
      <c r="T144" s="71"/>
      <c r="U144" s="71"/>
      <c r="V144" s="71"/>
      <c r="W144" s="71"/>
      <c r="X144" s="71"/>
      <c r="Y144" s="8"/>
      <c r="Z144" s="71">
        <v>0</v>
      </c>
      <c r="AA144" s="71"/>
      <c r="AB144" s="71"/>
      <c r="AC144" s="71"/>
      <c r="AD144" s="71"/>
      <c r="AE144" s="71"/>
      <c r="AF144" s="71"/>
      <c r="AG144" s="8"/>
      <c r="AH144" s="71">
        <v>0</v>
      </c>
      <c r="AI144" s="71"/>
      <c r="AJ144" s="71"/>
      <c r="AK144" s="71"/>
      <c r="AL144" s="71"/>
      <c r="AM144" s="71"/>
      <c r="AN144" s="71"/>
      <c r="AS144" s="7" t="str">
        <f>IF(LEN($A144)&lt;(COLUMN()-44),"-",MID($A144,(COLUMN()-44),1))</f>
        <v>-</v>
      </c>
      <c r="AT144" s="7" t="str">
        <f>IF(LEN($A144)&lt;(COLUMN()-44),"-",MID($A144,(COLUMN()-44),1))</f>
        <v>-</v>
      </c>
      <c r="AU144" s="7" t="str">
        <f>IF(LEN($A144)&lt;(COLUMN()-44),"-",MID($A144,(COLUMN()-44),1))</f>
        <v>-</v>
      </c>
      <c r="AW144" s="78" t="s">
        <v>57</v>
      </c>
      <c r="AX144" s="78"/>
      <c r="AY144" s="78"/>
      <c r="AZ144" s="78"/>
      <c r="BA144" s="78"/>
      <c r="BB144" s="78"/>
      <c r="BC144" s="78"/>
      <c r="BD144" s="78"/>
      <c r="BE144" s="78"/>
      <c r="BF144" s="78"/>
      <c r="BG144" s="44">
        <v>1530</v>
      </c>
      <c r="BH144" s="44"/>
      <c r="BI144" s="21"/>
      <c r="BJ144" s="7" t="str">
        <f aca="true" t="shared" si="108" ref="BJ144:BP144">IF(LEN($R144)&lt;(COLUMN()-61),"-",MID($R144,(COLUMN()-61),1))</f>
        <v>-</v>
      </c>
      <c r="BK144" s="7" t="str">
        <f t="shared" si="108"/>
        <v>-</v>
      </c>
      <c r="BL144" s="7" t="str">
        <f t="shared" si="108"/>
        <v>-</v>
      </c>
      <c r="BM144" s="7" t="str">
        <f t="shared" si="108"/>
        <v>-</v>
      </c>
      <c r="BN144" s="7" t="str">
        <f t="shared" si="108"/>
        <v>-</v>
      </c>
      <c r="BO144" s="7" t="str">
        <f t="shared" si="108"/>
        <v>-</v>
      </c>
      <c r="BP144" s="7" t="str">
        <f t="shared" si="108"/>
        <v>-</v>
      </c>
      <c r="BQ144" s="8"/>
      <c r="BR144" s="7" t="str">
        <f aca="true" t="shared" si="109" ref="BR144:BX144">IF(LEN($Z144)&lt;(COLUMN()-69),"-",MID($Z144,(COLUMN()-69),1))</f>
        <v>0</v>
      </c>
      <c r="BS144" s="7" t="str">
        <f t="shared" si="109"/>
        <v>-</v>
      </c>
      <c r="BT144" s="7" t="str">
        <f t="shared" si="109"/>
        <v>-</v>
      </c>
      <c r="BU144" s="7" t="str">
        <f t="shared" si="109"/>
        <v>-</v>
      </c>
      <c r="BV144" s="7" t="str">
        <f t="shared" si="109"/>
        <v>-</v>
      </c>
      <c r="BW144" s="7" t="str">
        <f t="shared" si="109"/>
        <v>-</v>
      </c>
      <c r="BX144" s="7" t="str">
        <f t="shared" si="109"/>
        <v>-</v>
      </c>
      <c r="BY144" s="8"/>
      <c r="BZ144" s="7" t="str">
        <f aca="true" t="shared" si="110" ref="BZ144:CF144">IF(LEN($AH144)&lt;(COLUMN()-77),"-",MID($AH144,(COLUMN()-77),1))</f>
        <v>0</v>
      </c>
      <c r="CA144" s="7" t="str">
        <f t="shared" si="110"/>
        <v>-</v>
      </c>
      <c r="CB144" s="7" t="str">
        <f t="shared" si="110"/>
        <v>-</v>
      </c>
      <c r="CC144" s="7" t="str">
        <f t="shared" si="110"/>
        <v>-</v>
      </c>
      <c r="CD144" s="7" t="str">
        <f t="shared" si="110"/>
        <v>-</v>
      </c>
      <c r="CE144" s="7" t="str">
        <f t="shared" si="110"/>
        <v>-</v>
      </c>
      <c r="CF144" s="7" t="str">
        <f t="shared" si="110"/>
        <v>-</v>
      </c>
    </row>
    <row r="145" spans="1:84" ht="9.75" customHeight="1">
      <c r="A145" s="19"/>
      <c r="B145" s="19"/>
      <c r="C145" s="19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S145" s="8"/>
      <c r="AT145" s="8"/>
      <c r="AU145" s="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spans="1:84" ht="19.5" customHeight="1">
      <c r="A146" s="73"/>
      <c r="B146" s="74"/>
      <c r="C146" s="74"/>
      <c r="E146" s="78" t="s">
        <v>52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44">
        <v>1540</v>
      </c>
      <c r="P146" s="44"/>
      <c r="Q146" s="21"/>
      <c r="R146" s="71">
        <v>0</v>
      </c>
      <c r="S146" s="71"/>
      <c r="T146" s="71"/>
      <c r="U146" s="71"/>
      <c r="V146" s="71"/>
      <c r="W146" s="71"/>
      <c r="X146" s="71"/>
      <c r="Y146" s="8"/>
      <c r="Z146" s="71">
        <v>0</v>
      </c>
      <c r="AA146" s="71"/>
      <c r="AB146" s="71"/>
      <c r="AC146" s="71"/>
      <c r="AD146" s="71"/>
      <c r="AE146" s="71"/>
      <c r="AF146" s="71"/>
      <c r="AG146" s="8"/>
      <c r="AH146" s="71">
        <v>0</v>
      </c>
      <c r="AI146" s="71"/>
      <c r="AJ146" s="71"/>
      <c r="AK146" s="71"/>
      <c r="AL146" s="71"/>
      <c r="AM146" s="71"/>
      <c r="AN146" s="71"/>
      <c r="AS146" s="7" t="str">
        <f>IF(LEN($A146)&lt;(COLUMN()-44),"-",MID($A146,(COLUMN()-44),1))</f>
        <v>-</v>
      </c>
      <c r="AT146" s="7" t="str">
        <f>IF(LEN($A146)&lt;(COLUMN()-44),"-",MID($A146,(COLUMN()-44),1))</f>
        <v>-</v>
      </c>
      <c r="AU146" s="7" t="str">
        <f>IF(LEN($A146)&lt;(COLUMN()-44),"-",MID($A146,(COLUMN()-44),1))</f>
        <v>-</v>
      </c>
      <c r="AW146" s="78" t="s">
        <v>52</v>
      </c>
      <c r="AX146" s="78"/>
      <c r="AY146" s="78"/>
      <c r="AZ146" s="78"/>
      <c r="BA146" s="78"/>
      <c r="BB146" s="78"/>
      <c r="BC146" s="78"/>
      <c r="BD146" s="78"/>
      <c r="BE146" s="78"/>
      <c r="BF146" s="78"/>
      <c r="BG146" s="44">
        <v>1540</v>
      </c>
      <c r="BH146" s="44"/>
      <c r="BI146" s="21"/>
      <c r="BJ146" s="7" t="str">
        <f aca="true" t="shared" si="111" ref="BJ146:BP146">IF(LEN($R146)&lt;(COLUMN()-61),"-",MID($R146,(COLUMN()-61),1))</f>
        <v>0</v>
      </c>
      <c r="BK146" s="7" t="str">
        <f t="shared" si="111"/>
        <v>-</v>
      </c>
      <c r="BL146" s="7" t="str">
        <f t="shared" si="111"/>
        <v>-</v>
      </c>
      <c r="BM146" s="7" t="str">
        <f t="shared" si="111"/>
        <v>-</v>
      </c>
      <c r="BN146" s="7" t="str">
        <f t="shared" si="111"/>
        <v>-</v>
      </c>
      <c r="BO146" s="7" t="str">
        <f t="shared" si="111"/>
        <v>-</v>
      </c>
      <c r="BP146" s="7" t="str">
        <f t="shared" si="111"/>
        <v>-</v>
      </c>
      <c r="BQ146" s="8"/>
      <c r="BR146" s="7" t="str">
        <f aca="true" t="shared" si="112" ref="BR146:BX146">IF(LEN($Z146)&lt;(COLUMN()-69),"-",MID($Z146,(COLUMN()-69),1))</f>
        <v>0</v>
      </c>
      <c r="BS146" s="7" t="str">
        <f t="shared" si="112"/>
        <v>-</v>
      </c>
      <c r="BT146" s="7" t="str">
        <f t="shared" si="112"/>
        <v>-</v>
      </c>
      <c r="BU146" s="7" t="str">
        <f t="shared" si="112"/>
        <v>-</v>
      </c>
      <c r="BV146" s="7" t="str">
        <f t="shared" si="112"/>
        <v>-</v>
      </c>
      <c r="BW146" s="7" t="str">
        <f t="shared" si="112"/>
        <v>-</v>
      </c>
      <c r="BX146" s="7" t="str">
        <f t="shared" si="112"/>
        <v>-</v>
      </c>
      <c r="BY146" s="8"/>
      <c r="BZ146" s="7" t="str">
        <f aca="true" t="shared" si="113" ref="BZ146:CF146">IF(LEN($AH146)&lt;(COLUMN()-77),"-",MID($AH146,(COLUMN()-77),1))</f>
        <v>0</v>
      </c>
      <c r="CA146" s="7" t="str">
        <f t="shared" si="113"/>
        <v>-</v>
      </c>
      <c r="CB146" s="7" t="str">
        <f t="shared" si="113"/>
        <v>-</v>
      </c>
      <c r="CC146" s="7" t="str">
        <f t="shared" si="113"/>
        <v>-</v>
      </c>
      <c r="CD146" s="7" t="str">
        <f t="shared" si="113"/>
        <v>-</v>
      </c>
      <c r="CE146" s="7" t="str">
        <f t="shared" si="113"/>
        <v>-</v>
      </c>
      <c r="CF146" s="7" t="str">
        <f t="shared" si="113"/>
        <v>-</v>
      </c>
    </row>
    <row r="147" spans="1:84" ht="9.75" customHeight="1">
      <c r="A147" s="19"/>
      <c r="B147" s="19"/>
      <c r="C147" s="19"/>
      <c r="D147" s="20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0"/>
      <c r="P147" s="20"/>
      <c r="Q147" s="20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S147" s="8"/>
      <c r="AT147" s="8"/>
      <c r="AU147" s="8"/>
      <c r="AV147" s="20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20"/>
      <c r="BH147" s="20"/>
      <c r="BI147" s="20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</row>
    <row r="148" spans="1:84" ht="19.5" customHeight="1">
      <c r="A148" s="73"/>
      <c r="B148" s="74"/>
      <c r="C148" s="74"/>
      <c r="E148" s="45" t="s">
        <v>53</v>
      </c>
      <c r="F148" s="45"/>
      <c r="G148" s="45"/>
      <c r="H148" s="45"/>
      <c r="I148" s="45"/>
      <c r="J148" s="45"/>
      <c r="K148" s="45"/>
      <c r="L148" s="45"/>
      <c r="M148" s="45"/>
      <c r="N148" s="45"/>
      <c r="O148" s="44">
        <v>1550</v>
      </c>
      <c r="P148" s="44"/>
      <c r="Q148" s="21"/>
      <c r="R148" s="71">
        <v>0</v>
      </c>
      <c r="S148" s="71"/>
      <c r="T148" s="71"/>
      <c r="U148" s="71"/>
      <c r="V148" s="71"/>
      <c r="W148" s="71"/>
      <c r="X148" s="71"/>
      <c r="Y148" s="8"/>
      <c r="Z148" s="71">
        <v>0</v>
      </c>
      <c r="AA148" s="71"/>
      <c r="AB148" s="71"/>
      <c r="AC148" s="71"/>
      <c r="AD148" s="71"/>
      <c r="AE148" s="71"/>
      <c r="AF148" s="71"/>
      <c r="AG148" s="8"/>
      <c r="AH148" s="71">
        <v>0</v>
      </c>
      <c r="AI148" s="71"/>
      <c r="AJ148" s="71"/>
      <c r="AK148" s="71"/>
      <c r="AL148" s="71"/>
      <c r="AM148" s="71"/>
      <c r="AN148" s="71"/>
      <c r="AS148" s="7" t="str">
        <f>IF(LEN($A148)&lt;(COLUMN()-44),"-",MID($A148,(COLUMN()-44),1))</f>
        <v>-</v>
      </c>
      <c r="AT148" s="7" t="str">
        <f>IF(LEN($A148)&lt;(COLUMN()-44),"-",MID($A148,(COLUMN()-44),1))</f>
        <v>-</v>
      </c>
      <c r="AU148" s="7" t="str">
        <f>IF(LEN($A148)&lt;(COLUMN()-44),"-",MID($A148,(COLUMN()-44),1))</f>
        <v>-</v>
      </c>
      <c r="AW148" s="45" t="s">
        <v>53</v>
      </c>
      <c r="AX148" s="45"/>
      <c r="AY148" s="45"/>
      <c r="AZ148" s="45"/>
      <c r="BA148" s="45"/>
      <c r="BB148" s="45"/>
      <c r="BC148" s="45"/>
      <c r="BD148" s="45"/>
      <c r="BE148" s="45"/>
      <c r="BF148" s="45"/>
      <c r="BG148" s="44">
        <v>1550</v>
      </c>
      <c r="BH148" s="44"/>
      <c r="BI148" s="21"/>
      <c r="BJ148" s="7" t="str">
        <f aca="true" t="shared" si="114" ref="BJ148:BP148">IF(LEN($R148)&lt;(COLUMN()-61),"-",MID($R148,(COLUMN()-61),1))</f>
        <v>0</v>
      </c>
      <c r="BK148" s="7" t="str">
        <f t="shared" si="114"/>
        <v>-</v>
      </c>
      <c r="BL148" s="7" t="str">
        <f t="shared" si="114"/>
        <v>-</v>
      </c>
      <c r="BM148" s="7" t="str">
        <f t="shared" si="114"/>
        <v>-</v>
      </c>
      <c r="BN148" s="7" t="str">
        <f t="shared" si="114"/>
        <v>-</v>
      </c>
      <c r="BO148" s="7" t="str">
        <f t="shared" si="114"/>
        <v>-</v>
      </c>
      <c r="BP148" s="7" t="str">
        <f t="shared" si="114"/>
        <v>-</v>
      </c>
      <c r="BQ148" s="8"/>
      <c r="BR148" s="7" t="str">
        <f aca="true" t="shared" si="115" ref="BR148:BX148">IF(LEN($Z148)&lt;(COLUMN()-69),"-",MID($Z148,(COLUMN()-69),1))</f>
        <v>0</v>
      </c>
      <c r="BS148" s="7" t="str">
        <f t="shared" si="115"/>
        <v>-</v>
      </c>
      <c r="BT148" s="7" t="str">
        <f t="shared" si="115"/>
        <v>-</v>
      </c>
      <c r="BU148" s="7" t="str">
        <f t="shared" si="115"/>
        <v>-</v>
      </c>
      <c r="BV148" s="7" t="str">
        <f t="shared" si="115"/>
        <v>-</v>
      </c>
      <c r="BW148" s="7" t="str">
        <f t="shared" si="115"/>
        <v>-</v>
      </c>
      <c r="BX148" s="7" t="str">
        <f t="shared" si="115"/>
        <v>-</v>
      </c>
      <c r="BY148" s="8"/>
      <c r="BZ148" s="7" t="str">
        <f aca="true" t="shared" si="116" ref="BZ148:CF148">IF(LEN($AH148)&lt;(COLUMN()-77),"-",MID($AH148,(COLUMN()-77),1))</f>
        <v>0</v>
      </c>
      <c r="CA148" s="7" t="str">
        <f t="shared" si="116"/>
        <v>-</v>
      </c>
      <c r="CB148" s="7" t="str">
        <f t="shared" si="116"/>
        <v>-</v>
      </c>
      <c r="CC148" s="7" t="str">
        <f t="shared" si="116"/>
        <v>-</v>
      </c>
      <c r="CD148" s="7" t="str">
        <f t="shared" si="116"/>
        <v>-</v>
      </c>
      <c r="CE148" s="7" t="str">
        <f t="shared" si="116"/>
        <v>-</v>
      </c>
      <c r="CF148" s="7" t="str">
        <f t="shared" si="116"/>
        <v>-</v>
      </c>
    </row>
    <row r="149" spans="1:84" ht="9.75" customHeight="1">
      <c r="A149" s="19"/>
      <c r="B149" s="19"/>
      <c r="C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S149" s="8"/>
      <c r="AT149" s="8"/>
      <c r="AU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</row>
    <row r="150" spans="1:84" ht="19.5" customHeight="1">
      <c r="A150" s="73"/>
      <c r="B150" s="74"/>
      <c r="C150" s="74"/>
      <c r="E150" s="45" t="s">
        <v>58</v>
      </c>
      <c r="F150" s="45"/>
      <c r="G150" s="45"/>
      <c r="H150" s="45"/>
      <c r="I150" s="45"/>
      <c r="J150" s="45"/>
      <c r="K150" s="45"/>
      <c r="L150" s="45"/>
      <c r="M150" s="45"/>
      <c r="N150" s="45"/>
      <c r="O150" s="44">
        <v>1500</v>
      </c>
      <c r="P150" s="44"/>
      <c r="Q150" s="21"/>
      <c r="R150" s="72">
        <f>R140+R142+R144+R146+R148+SUM('[1]Прил1'!U136:Z137)</f>
        <v>2577</v>
      </c>
      <c r="S150" s="72"/>
      <c r="T150" s="72"/>
      <c r="U150" s="72"/>
      <c r="V150" s="72"/>
      <c r="W150" s="72"/>
      <c r="X150" s="72"/>
      <c r="Y150" s="8"/>
      <c r="Z150" s="72">
        <f>Z140+Z142+Z144+Z146+Z148+SUM('[1]Прил1'!AB136:AG137)</f>
        <v>0</v>
      </c>
      <c r="AA150" s="72"/>
      <c r="AB150" s="72"/>
      <c r="AC150" s="72"/>
      <c r="AD150" s="72"/>
      <c r="AE150" s="72"/>
      <c r="AF150" s="72"/>
      <c r="AG150" s="8"/>
      <c r="AH150" s="72">
        <f>AH140+AH142+AH144+AH146+AH148+SUM('[1]Прил1'!AI136:AN137)</f>
        <v>0</v>
      </c>
      <c r="AI150" s="72"/>
      <c r="AJ150" s="72"/>
      <c r="AK150" s="72"/>
      <c r="AL150" s="72"/>
      <c r="AM150" s="72"/>
      <c r="AN150" s="72"/>
      <c r="AS150" s="7" t="str">
        <f>IF(LEN($A150)&lt;(COLUMN()-44),"-",MID($A150,(COLUMN()-44),1))</f>
        <v>-</v>
      </c>
      <c r="AT150" s="7" t="str">
        <f>IF(LEN($A150)&lt;(COLUMN()-44),"-",MID($A150,(COLUMN()-44),1))</f>
        <v>-</v>
      </c>
      <c r="AU150" s="7" t="str">
        <f>IF(LEN($A150)&lt;(COLUMN()-44),"-",MID($A150,(COLUMN()-44),1))</f>
        <v>-</v>
      </c>
      <c r="AW150" s="45" t="s">
        <v>58</v>
      </c>
      <c r="AX150" s="45"/>
      <c r="AY150" s="45"/>
      <c r="AZ150" s="45"/>
      <c r="BA150" s="45"/>
      <c r="BB150" s="45"/>
      <c r="BC150" s="45"/>
      <c r="BD150" s="45"/>
      <c r="BE150" s="45"/>
      <c r="BF150" s="45"/>
      <c r="BG150" s="44">
        <v>1500</v>
      </c>
      <c r="BH150" s="44"/>
      <c r="BI150" s="21"/>
      <c r="BJ150" s="7" t="str">
        <f aca="true" t="shared" si="117" ref="BJ150:BP150">IF(LEN($R150)&lt;(COLUMN()-61),"-",MID($R150,(COLUMN()-61),1))</f>
        <v>2</v>
      </c>
      <c r="BK150" s="7" t="str">
        <f t="shared" si="117"/>
        <v>5</v>
      </c>
      <c r="BL150" s="7" t="str">
        <f t="shared" si="117"/>
        <v>7</v>
      </c>
      <c r="BM150" s="7" t="str">
        <f t="shared" si="117"/>
        <v>7</v>
      </c>
      <c r="BN150" s="7" t="str">
        <f t="shared" si="117"/>
        <v>-</v>
      </c>
      <c r="BO150" s="7" t="str">
        <f t="shared" si="117"/>
        <v>-</v>
      </c>
      <c r="BP150" s="7" t="str">
        <f t="shared" si="117"/>
        <v>-</v>
      </c>
      <c r="BQ150" s="8"/>
      <c r="BR150" s="7" t="str">
        <f aca="true" t="shared" si="118" ref="BR150:BX150">IF(LEN($Z150)&lt;(COLUMN()-69),"-",MID($Z150,(COLUMN()-69),1))</f>
        <v>0</v>
      </c>
      <c r="BS150" s="7" t="str">
        <f t="shared" si="118"/>
        <v>-</v>
      </c>
      <c r="BT150" s="7" t="str">
        <f t="shared" si="118"/>
        <v>-</v>
      </c>
      <c r="BU150" s="7" t="str">
        <f t="shared" si="118"/>
        <v>-</v>
      </c>
      <c r="BV150" s="7" t="str">
        <f t="shared" si="118"/>
        <v>-</v>
      </c>
      <c r="BW150" s="7" t="str">
        <f t="shared" si="118"/>
        <v>-</v>
      </c>
      <c r="BX150" s="7" t="str">
        <f t="shared" si="118"/>
        <v>-</v>
      </c>
      <c r="BY150" s="8"/>
      <c r="BZ150" s="7" t="str">
        <f aca="true" t="shared" si="119" ref="BZ150:CF150">IF(LEN($AH150)&lt;(COLUMN()-77),"-",MID($AH150,(COLUMN()-77),1))</f>
        <v>0</v>
      </c>
      <c r="CA150" s="7" t="str">
        <f t="shared" si="119"/>
        <v>-</v>
      </c>
      <c r="CB150" s="7" t="str">
        <f t="shared" si="119"/>
        <v>-</v>
      </c>
      <c r="CC150" s="7" t="str">
        <f t="shared" si="119"/>
        <v>-</v>
      </c>
      <c r="CD150" s="7" t="str">
        <f t="shared" si="119"/>
        <v>-</v>
      </c>
      <c r="CE150" s="7" t="str">
        <f t="shared" si="119"/>
        <v>-</v>
      </c>
      <c r="CF150" s="7" t="str">
        <f t="shared" si="119"/>
        <v>-</v>
      </c>
    </row>
    <row r="151" spans="1:84" ht="9.75" customHeight="1">
      <c r="A151" s="19"/>
      <c r="B151" s="19"/>
      <c r="C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S151" s="8"/>
      <c r="AT151" s="8"/>
      <c r="AU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</row>
    <row r="152" spans="1:84" ht="19.5" customHeight="1">
      <c r="A152" s="73"/>
      <c r="B152" s="74"/>
      <c r="C152" s="74"/>
      <c r="E152" s="81" t="s">
        <v>30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44">
        <v>1700</v>
      </c>
      <c r="P152" s="44"/>
      <c r="Q152" s="21"/>
      <c r="R152" s="72">
        <f>П000010130004+П000010140004+П000010138004+П000010150004</f>
        <v>2578</v>
      </c>
      <c r="S152" s="72"/>
      <c r="T152" s="72"/>
      <c r="U152" s="72"/>
      <c r="V152" s="72"/>
      <c r="W152" s="72"/>
      <c r="X152" s="72"/>
      <c r="Y152" s="8"/>
      <c r="Z152" s="72">
        <f>П000010130005+П000010140005+П000010138005+П000010150005</f>
        <v>0</v>
      </c>
      <c r="AA152" s="72"/>
      <c r="AB152" s="72"/>
      <c r="AC152" s="72"/>
      <c r="AD152" s="72"/>
      <c r="AE152" s="72"/>
      <c r="AF152" s="72"/>
      <c r="AG152" s="8"/>
      <c r="AH152" s="72">
        <f>П000010130006+П000010140006+П000010138006+П000010150006</f>
        <v>0</v>
      </c>
      <c r="AI152" s="72"/>
      <c r="AJ152" s="72"/>
      <c r="AK152" s="72"/>
      <c r="AL152" s="72"/>
      <c r="AM152" s="72"/>
      <c r="AN152" s="72"/>
      <c r="AS152" s="7" t="str">
        <f>IF(LEN($A152)&lt;(COLUMN()-44),"-",MID($A152,(COLUMN()-44),1))</f>
        <v>-</v>
      </c>
      <c r="AT152" s="7" t="str">
        <f>IF(LEN($A152)&lt;(COLUMN()-44),"-",MID($A152,(COLUMN()-44),1))</f>
        <v>-</v>
      </c>
      <c r="AU152" s="7" t="str">
        <f>IF(LEN($A152)&lt;(COLUMN()-44),"-",MID($A152,(COLUMN()-44),1))</f>
        <v>-</v>
      </c>
      <c r="AW152" s="81" t="s">
        <v>30</v>
      </c>
      <c r="AX152" s="81"/>
      <c r="AY152" s="81"/>
      <c r="AZ152" s="81"/>
      <c r="BA152" s="81"/>
      <c r="BB152" s="81"/>
      <c r="BC152" s="81"/>
      <c r="BD152" s="81"/>
      <c r="BE152" s="81"/>
      <c r="BF152" s="81"/>
      <c r="BG152" s="44">
        <v>1700</v>
      </c>
      <c r="BH152" s="44"/>
      <c r="BI152" s="21"/>
      <c r="BJ152" s="7" t="str">
        <f aca="true" t="shared" si="120" ref="BJ152:BP152">IF(LEN($R152)&lt;(COLUMN()-61),"-",MID($R152,(COLUMN()-61),1))</f>
        <v>2</v>
      </c>
      <c r="BK152" s="7" t="str">
        <f t="shared" si="120"/>
        <v>5</v>
      </c>
      <c r="BL152" s="7" t="str">
        <f t="shared" si="120"/>
        <v>7</v>
      </c>
      <c r="BM152" s="7" t="str">
        <f t="shared" si="120"/>
        <v>8</v>
      </c>
      <c r="BN152" s="7" t="str">
        <f t="shared" si="120"/>
        <v>-</v>
      </c>
      <c r="BO152" s="7" t="str">
        <f t="shared" si="120"/>
        <v>-</v>
      </c>
      <c r="BP152" s="7" t="str">
        <f t="shared" si="120"/>
        <v>-</v>
      </c>
      <c r="BQ152" s="8"/>
      <c r="BR152" s="7" t="str">
        <f aca="true" t="shared" si="121" ref="BR152:BX152">IF(LEN($Z152)&lt;(COLUMN()-69),"-",MID($Z152,(COLUMN()-69),1))</f>
        <v>0</v>
      </c>
      <c r="BS152" s="7" t="str">
        <f t="shared" si="121"/>
        <v>-</v>
      </c>
      <c r="BT152" s="7" t="str">
        <f t="shared" si="121"/>
        <v>-</v>
      </c>
      <c r="BU152" s="7" t="str">
        <f t="shared" si="121"/>
        <v>-</v>
      </c>
      <c r="BV152" s="7" t="str">
        <f t="shared" si="121"/>
        <v>-</v>
      </c>
      <c r="BW152" s="7" t="str">
        <f t="shared" si="121"/>
        <v>-</v>
      </c>
      <c r="BX152" s="7" t="str">
        <f t="shared" si="121"/>
        <v>-</v>
      </c>
      <c r="BY152" s="8"/>
      <c r="BZ152" s="7" t="str">
        <f aca="true" t="shared" si="122" ref="BZ152:CF152">IF(LEN($AH152)&lt;(COLUMN()-77),"-",MID($AH152,(COLUMN()-77),1))</f>
        <v>0</v>
      </c>
      <c r="CA152" s="7" t="str">
        <f t="shared" si="122"/>
        <v>-</v>
      </c>
      <c r="CB152" s="7" t="str">
        <f t="shared" si="122"/>
        <v>-</v>
      </c>
      <c r="CC152" s="7" t="str">
        <f t="shared" si="122"/>
        <v>-</v>
      </c>
      <c r="CD152" s="7" t="str">
        <f t="shared" si="122"/>
        <v>-</v>
      </c>
      <c r="CE152" s="7" t="str">
        <f t="shared" si="122"/>
        <v>-</v>
      </c>
      <c r="CF152" s="7" t="str">
        <f t="shared" si="122"/>
        <v>-</v>
      </c>
    </row>
    <row r="153" spans="1:84" ht="19.5" customHeight="1">
      <c r="A153" s="19"/>
      <c r="B153" s="19"/>
      <c r="C153" s="1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2"/>
      <c r="P153" s="2"/>
      <c r="Q153" s="2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S153" s="8"/>
      <c r="AT153" s="8"/>
      <c r="AU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</row>
    <row r="154" spans="1:40" ht="19.5" customHeight="1">
      <c r="A154" s="8"/>
      <c r="B154" s="8"/>
      <c r="C154" s="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2"/>
      <c r="P154" s="2"/>
      <c r="Q154" s="2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ht="19.5" customHeight="1">
      <c r="A155" s="8"/>
      <c r="B155" s="8"/>
      <c r="C155" s="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2"/>
      <c r="P155" s="2"/>
      <c r="Q155" s="2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  <row r="156" spans="1:40" ht="19.5" customHeight="1">
      <c r="A156" s="8"/>
      <c r="B156" s="8"/>
      <c r="C156" s="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2"/>
      <c r="P156" s="2"/>
      <c r="Q156" s="2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</row>
    <row r="157" spans="1:40" ht="19.5" customHeight="1">
      <c r="A157" s="8"/>
      <c r="B157" s="8"/>
      <c r="C157" s="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2"/>
      <c r="P157" s="2"/>
      <c r="Q157" s="2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</row>
    <row r="158" spans="1:40" ht="25.5" customHeight="1">
      <c r="A158" s="8"/>
      <c r="B158" s="8"/>
      <c r="C158" s="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2"/>
      <c r="P158" s="2"/>
      <c r="Q158" s="2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</row>
    <row r="159" spans="1:40" ht="25.5" customHeight="1">
      <c r="A159" s="8"/>
      <c r="B159" s="8"/>
      <c r="C159" s="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2"/>
      <c r="P159" s="2"/>
      <c r="Q159" s="2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</row>
    <row r="160" spans="1:40" ht="25.5" customHeight="1">
      <c r="A160" s="8"/>
      <c r="B160" s="8"/>
      <c r="C160" s="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2"/>
      <c r="P160" s="2"/>
      <c r="Q160" s="2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</row>
    <row r="161" spans="1:40" ht="25.5" customHeight="1">
      <c r="A161" s="8"/>
      <c r="B161" s="8"/>
      <c r="C161" s="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2"/>
      <c r="P161" s="2"/>
      <c r="Q161" s="2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</row>
    <row r="162" spans="1:40" ht="25.5" customHeight="1">
      <c r="A162" s="8"/>
      <c r="B162" s="8"/>
      <c r="C162" s="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2"/>
      <c r="P162" s="2"/>
      <c r="Q162" s="2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1:40" ht="25.5" customHeight="1">
      <c r="A163" s="8"/>
      <c r="B163" s="8"/>
      <c r="C163" s="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2"/>
      <c r="P163" s="2"/>
      <c r="Q163" s="2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23:40" ht="25.5" customHeight="1">
      <c r="W164" s="20"/>
      <c r="X164" s="20"/>
      <c r="Y164" s="20"/>
      <c r="Z164" s="20"/>
      <c r="AA164" s="20"/>
      <c r="AB164" s="20"/>
      <c r="AC164" s="20"/>
      <c r="AD164" s="20"/>
      <c r="AE164" s="20"/>
      <c r="AG164" s="20"/>
      <c r="AH164" s="20"/>
      <c r="AI164" s="20"/>
      <c r="AJ164" s="20"/>
      <c r="AK164" s="20"/>
      <c r="AL164" s="20"/>
      <c r="AM164" s="20"/>
      <c r="AN164" s="20"/>
    </row>
    <row r="165" spans="23:40" ht="25.5" customHeight="1">
      <c r="W165" s="20"/>
      <c r="X165" s="20"/>
      <c r="Y165" s="20"/>
      <c r="Z165" s="20"/>
      <c r="AA165" s="20"/>
      <c r="AB165" s="20"/>
      <c r="AC165" s="20"/>
      <c r="AD165" s="20"/>
      <c r="AE165" s="20"/>
      <c r="AG165" s="20"/>
      <c r="AH165" s="20"/>
      <c r="AI165" s="20"/>
      <c r="AJ165" s="20"/>
      <c r="AK165" s="20"/>
      <c r="AL165" s="20"/>
      <c r="AM165" s="20"/>
      <c r="AN165" s="20"/>
    </row>
    <row r="166" spans="23:40" ht="25.5" customHeight="1">
      <c r="W166" s="20"/>
      <c r="X166" s="20"/>
      <c r="Y166" s="20"/>
      <c r="Z166" s="20"/>
      <c r="AA166" s="20"/>
      <c r="AB166" s="20"/>
      <c r="AC166" s="20"/>
      <c r="AD166" s="20"/>
      <c r="AE166" s="20"/>
      <c r="AG166" s="20"/>
      <c r="AH166" s="20"/>
      <c r="AI166" s="20"/>
      <c r="AJ166" s="20"/>
      <c r="AK166" s="20"/>
      <c r="AL166" s="20"/>
      <c r="AM166" s="20"/>
      <c r="AN166" s="20"/>
    </row>
    <row r="167" spans="23:40" ht="25.5" customHeight="1">
      <c r="W167" s="20"/>
      <c r="X167" s="20"/>
      <c r="Y167" s="20"/>
      <c r="Z167" s="20"/>
      <c r="AA167" s="20"/>
      <c r="AB167" s="20"/>
      <c r="AC167" s="20"/>
      <c r="AD167" s="20"/>
      <c r="AE167" s="20"/>
      <c r="AG167" s="20"/>
      <c r="AH167" s="20"/>
      <c r="AI167" s="20"/>
      <c r="AJ167" s="20"/>
      <c r="AK167" s="20"/>
      <c r="AL167" s="20"/>
      <c r="AM167" s="20"/>
      <c r="AN167" s="20"/>
    </row>
    <row r="168" spans="23:40" ht="25.5" customHeight="1">
      <c r="W168" s="20"/>
      <c r="X168" s="20"/>
      <c r="Y168" s="20"/>
      <c r="Z168" s="20"/>
      <c r="AA168" s="20"/>
      <c r="AB168" s="20"/>
      <c r="AC168" s="20"/>
      <c r="AD168" s="20"/>
      <c r="AE168" s="20"/>
      <c r="AG168" s="20"/>
      <c r="AH168" s="20"/>
      <c r="AI168" s="20"/>
      <c r="AJ168" s="20"/>
      <c r="AK168" s="20"/>
      <c r="AL168" s="20"/>
      <c r="AM168" s="20"/>
      <c r="AN168" s="20"/>
    </row>
    <row r="169" spans="23:40" ht="25.5" customHeight="1">
      <c r="W169" s="20"/>
      <c r="X169" s="20"/>
      <c r="Y169" s="20"/>
      <c r="Z169" s="20"/>
      <c r="AA169" s="20"/>
      <c r="AB169" s="20"/>
      <c r="AC169" s="20"/>
      <c r="AD169" s="20"/>
      <c r="AE169" s="20"/>
      <c r="AG169" s="20"/>
      <c r="AH169" s="20"/>
      <c r="AI169" s="20"/>
      <c r="AJ169" s="20"/>
      <c r="AK169" s="20"/>
      <c r="AL169" s="20"/>
      <c r="AM169" s="20"/>
      <c r="AN169" s="20"/>
    </row>
    <row r="170" spans="1:41" ht="15" customHeight="1">
      <c r="A170" s="46" t="s">
        <v>59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1:41" ht="15" customHeight="1">
      <c r="A171" s="46" t="s">
        <v>60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1:41" ht="15" customHeight="1">
      <c r="A172" s="91" t="s">
        <v>61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</row>
    <row r="173" spans="1:41" ht="15" customHeight="1">
      <c r="A173" s="46" t="s">
        <v>62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5" spans="1:86" ht="16.5" customHeight="1">
      <c r="A175" s="1"/>
      <c r="AP175" s="1"/>
      <c r="AT175" s="4"/>
      <c r="CH175" s="4"/>
    </row>
  </sheetData>
  <sheetProtection password="D658" sheet="1" objects="1" scenarios="1" selectLockedCells="1"/>
  <mergeCells count="438">
    <mergeCell ref="A172:AO172"/>
    <mergeCell ref="Z152:AF152"/>
    <mergeCell ref="AH152:AN152"/>
    <mergeCell ref="Z150:AF150"/>
    <mergeCell ref="AH150:AN150"/>
    <mergeCell ref="E150:N150"/>
    <mergeCell ref="O150:Q150"/>
    <mergeCell ref="AW152:BF152"/>
    <mergeCell ref="R150:X150"/>
    <mergeCell ref="BG152:BI152"/>
    <mergeCell ref="A152:C152"/>
    <mergeCell ref="E152:N152"/>
    <mergeCell ref="O152:Q152"/>
    <mergeCell ref="R152:X152"/>
    <mergeCell ref="AW150:BF150"/>
    <mergeCell ref="BG150:BI150"/>
    <mergeCell ref="A150:C150"/>
    <mergeCell ref="AW148:BF148"/>
    <mergeCell ref="BG148:BI148"/>
    <mergeCell ref="A148:C148"/>
    <mergeCell ref="E148:N148"/>
    <mergeCell ref="O148:Q148"/>
    <mergeCell ref="R148:X148"/>
    <mergeCell ref="Z148:AF148"/>
    <mergeCell ref="AH148:AN148"/>
    <mergeCell ref="AW146:BF146"/>
    <mergeCell ref="BG146:BI146"/>
    <mergeCell ref="A146:C146"/>
    <mergeCell ref="E146:N146"/>
    <mergeCell ref="O146:Q146"/>
    <mergeCell ref="R146:X146"/>
    <mergeCell ref="Z146:AF146"/>
    <mergeCell ref="AH146:AN146"/>
    <mergeCell ref="A144:C144"/>
    <mergeCell ref="E144:N144"/>
    <mergeCell ref="O144:Q144"/>
    <mergeCell ref="R144:X144"/>
    <mergeCell ref="Z144:AF144"/>
    <mergeCell ref="AH144:AN144"/>
    <mergeCell ref="AW144:BF144"/>
    <mergeCell ref="BG144:BI144"/>
    <mergeCell ref="A142:C142"/>
    <mergeCell ref="E142:N142"/>
    <mergeCell ref="O142:Q142"/>
    <mergeCell ref="R142:X142"/>
    <mergeCell ref="Z142:AF142"/>
    <mergeCell ref="AH142:AN142"/>
    <mergeCell ref="AW142:BF142"/>
    <mergeCell ref="BG142:BI142"/>
    <mergeCell ref="A140:C140"/>
    <mergeCell ref="E140:N140"/>
    <mergeCell ref="O140:Q140"/>
    <mergeCell ref="R140:X140"/>
    <mergeCell ref="Z140:AF140"/>
    <mergeCell ref="AH140:AN140"/>
    <mergeCell ref="AW140:BF140"/>
    <mergeCell ref="BG140:BI140"/>
    <mergeCell ref="BR135:BX135"/>
    <mergeCell ref="BZ135:CF135"/>
    <mergeCell ref="O133:Q133"/>
    <mergeCell ref="BG133:BI133"/>
    <mergeCell ref="AS135:AV135"/>
    <mergeCell ref="AW135:BF135"/>
    <mergeCell ref="Z135:AF135"/>
    <mergeCell ref="AH135:AN135"/>
    <mergeCell ref="BR132:BX133"/>
    <mergeCell ref="BZ132:CF134"/>
    <mergeCell ref="BG135:BI135"/>
    <mergeCell ref="BJ135:BP135"/>
    <mergeCell ref="A135:D135"/>
    <mergeCell ref="E135:N135"/>
    <mergeCell ref="O135:Q135"/>
    <mergeCell ref="R135:X135"/>
    <mergeCell ref="AF126:AN126"/>
    <mergeCell ref="BX126:CF126"/>
    <mergeCell ref="A130:AN130"/>
    <mergeCell ref="AS130:CF130"/>
    <mergeCell ref="AY132:BE133"/>
    <mergeCell ref="BJ132:BQ133"/>
    <mergeCell ref="A128:AN128"/>
    <mergeCell ref="AS128:CF128"/>
    <mergeCell ref="G132:M133"/>
    <mergeCell ref="R132:Y133"/>
    <mergeCell ref="Z132:AF133"/>
    <mergeCell ref="AH132:AN134"/>
    <mergeCell ref="B121:H121"/>
    <mergeCell ref="AT121:AZ121"/>
    <mergeCell ref="K122:L122"/>
    <mergeCell ref="BC122:BD122"/>
    <mergeCell ref="K124:L124"/>
    <mergeCell ref="W124:X124"/>
    <mergeCell ref="BC124:BD124"/>
    <mergeCell ref="BO124:BP124"/>
    <mergeCell ref="BH113:BJ113"/>
    <mergeCell ref="A113:C113"/>
    <mergeCell ref="BH115:BJ115"/>
    <mergeCell ref="A115:C115"/>
    <mergeCell ref="E115:N115"/>
    <mergeCell ref="O115:Q115"/>
    <mergeCell ref="R115:X115"/>
    <mergeCell ref="Z115:AF115"/>
    <mergeCell ref="AH115:AN115"/>
    <mergeCell ref="AX115:BG115"/>
    <mergeCell ref="E113:N113"/>
    <mergeCell ref="O113:Q113"/>
    <mergeCell ref="R113:X113"/>
    <mergeCell ref="Z111:AF111"/>
    <mergeCell ref="Z113:AF113"/>
    <mergeCell ref="AX111:BG111"/>
    <mergeCell ref="AH113:AN113"/>
    <mergeCell ref="AX113:BG113"/>
    <mergeCell ref="AX109:BG110"/>
    <mergeCell ref="BH109:BJ109"/>
    <mergeCell ref="A109:C109"/>
    <mergeCell ref="BH111:BJ111"/>
    <mergeCell ref="A111:C111"/>
    <mergeCell ref="E111:N111"/>
    <mergeCell ref="O111:Q111"/>
    <mergeCell ref="R111:X111"/>
    <mergeCell ref="AH111:AN111"/>
    <mergeCell ref="E109:N110"/>
    <mergeCell ref="O109:Q109"/>
    <mergeCell ref="E104:N104"/>
    <mergeCell ref="O104:P104"/>
    <mergeCell ref="R104:X104"/>
    <mergeCell ref="AH109:AN109"/>
    <mergeCell ref="R109:X109"/>
    <mergeCell ref="Z107:AF107"/>
    <mergeCell ref="Z109:AF109"/>
    <mergeCell ref="AH104:AN104"/>
    <mergeCell ref="BH104:BI104"/>
    <mergeCell ref="A104:C104"/>
    <mergeCell ref="BH107:BJ107"/>
    <mergeCell ref="A107:C107"/>
    <mergeCell ref="E107:N107"/>
    <mergeCell ref="O107:Q107"/>
    <mergeCell ref="R107:X107"/>
    <mergeCell ref="AH107:AN107"/>
    <mergeCell ref="AX107:BG107"/>
    <mergeCell ref="Z104:AF104"/>
    <mergeCell ref="AH100:AN100"/>
    <mergeCell ref="AX100:BG101"/>
    <mergeCell ref="BH100:BJ100"/>
    <mergeCell ref="A100:C100"/>
    <mergeCell ref="E100:N101"/>
    <mergeCell ref="O100:Q100"/>
    <mergeCell ref="R100:X100"/>
    <mergeCell ref="Z100:AF100"/>
    <mergeCell ref="BH102:BJ102"/>
    <mergeCell ref="A102:C102"/>
    <mergeCell ref="E102:N103"/>
    <mergeCell ref="O102:Q102"/>
    <mergeCell ref="AX104:BG104"/>
    <mergeCell ref="R102:X102"/>
    <mergeCell ref="AH102:AN102"/>
    <mergeCell ref="AX102:BG103"/>
    <mergeCell ref="Z102:AF102"/>
    <mergeCell ref="AH96:AN96"/>
    <mergeCell ref="AX96:BG97"/>
    <mergeCell ref="BH96:BI96"/>
    <mergeCell ref="A96:C96"/>
    <mergeCell ref="E96:N97"/>
    <mergeCell ref="O96:P96"/>
    <mergeCell ref="R96:X96"/>
    <mergeCell ref="Z96:AF96"/>
    <mergeCell ref="BH98:BJ98"/>
    <mergeCell ref="A98:C98"/>
    <mergeCell ref="E98:N99"/>
    <mergeCell ref="O98:Q98"/>
    <mergeCell ref="R98:X98"/>
    <mergeCell ref="AH98:AN98"/>
    <mergeCell ref="AX98:BG99"/>
    <mergeCell ref="Z98:AF98"/>
    <mergeCell ref="AH90:AN90"/>
    <mergeCell ref="AX90:BG90"/>
    <mergeCell ref="BH90:BI90"/>
    <mergeCell ref="A90:C90"/>
    <mergeCell ref="E90:N90"/>
    <mergeCell ref="O90:P90"/>
    <mergeCell ref="R90:X90"/>
    <mergeCell ref="Z90:AF90"/>
    <mergeCell ref="BH94:BJ94"/>
    <mergeCell ref="A94:C94"/>
    <mergeCell ref="E94:N95"/>
    <mergeCell ref="O94:Q94"/>
    <mergeCell ref="R94:X94"/>
    <mergeCell ref="AH94:AN94"/>
    <mergeCell ref="AX94:BG95"/>
    <mergeCell ref="Z94:AF94"/>
    <mergeCell ref="AH86:AN86"/>
    <mergeCell ref="AX86:BG86"/>
    <mergeCell ref="BH86:BJ86"/>
    <mergeCell ref="A86:C86"/>
    <mergeCell ref="E86:N86"/>
    <mergeCell ref="O86:Q86"/>
    <mergeCell ref="R86:X86"/>
    <mergeCell ref="BH88:BI88"/>
    <mergeCell ref="A88:C88"/>
    <mergeCell ref="E88:N89"/>
    <mergeCell ref="O88:P88"/>
    <mergeCell ref="R88:X88"/>
    <mergeCell ref="AH88:AN88"/>
    <mergeCell ref="AX88:BG89"/>
    <mergeCell ref="Z88:AF88"/>
    <mergeCell ref="Z84:AF84"/>
    <mergeCell ref="Z86:AF86"/>
    <mergeCell ref="A84:C84"/>
    <mergeCell ref="E84:N85"/>
    <mergeCell ref="O84:Q84"/>
    <mergeCell ref="R84:X84"/>
    <mergeCell ref="Z80:AF80"/>
    <mergeCell ref="AH80:AN80"/>
    <mergeCell ref="AX80:BG81"/>
    <mergeCell ref="BH84:BJ84"/>
    <mergeCell ref="Z82:AF82"/>
    <mergeCell ref="AH82:AN82"/>
    <mergeCell ref="AX82:BG83"/>
    <mergeCell ref="BH82:BJ82"/>
    <mergeCell ref="AH84:AN84"/>
    <mergeCell ref="AX84:BG85"/>
    <mergeCell ref="A78:C78"/>
    <mergeCell ref="E82:N83"/>
    <mergeCell ref="O82:Q82"/>
    <mergeCell ref="R82:X82"/>
    <mergeCell ref="A82:C82"/>
    <mergeCell ref="A80:C80"/>
    <mergeCell ref="E80:N81"/>
    <mergeCell ref="O80:P80"/>
    <mergeCell ref="R80:X80"/>
    <mergeCell ref="E78:N79"/>
    <mergeCell ref="CA74:CG74"/>
    <mergeCell ref="BK74:BQ74"/>
    <mergeCell ref="BS74:BY74"/>
    <mergeCell ref="AX74:BG74"/>
    <mergeCell ref="BH80:BI80"/>
    <mergeCell ref="AX78:BG79"/>
    <mergeCell ref="BH78:BJ78"/>
    <mergeCell ref="AT74:AW74"/>
    <mergeCell ref="O78:Q78"/>
    <mergeCell ref="R78:X78"/>
    <mergeCell ref="BH74:BJ74"/>
    <mergeCell ref="Z78:AF78"/>
    <mergeCell ref="AH78:AN78"/>
    <mergeCell ref="Z74:AF74"/>
    <mergeCell ref="AH74:AN74"/>
    <mergeCell ref="BS71:BY72"/>
    <mergeCell ref="CA71:CG73"/>
    <mergeCell ref="O72:Q72"/>
    <mergeCell ref="BH72:BJ72"/>
    <mergeCell ref="AZ71:BF72"/>
    <mergeCell ref="BK71:BR72"/>
    <mergeCell ref="A74:D74"/>
    <mergeCell ref="E74:N74"/>
    <mergeCell ref="O74:Q74"/>
    <mergeCell ref="R74:X74"/>
    <mergeCell ref="BY65:CG65"/>
    <mergeCell ref="A69:AN69"/>
    <mergeCell ref="AT69:CG69"/>
    <mergeCell ref="AT67:CG67"/>
    <mergeCell ref="A67:AN67"/>
    <mergeCell ref="AF65:AN65"/>
    <mergeCell ref="G71:M72"/>
    <mergeCell ref="R71:Y72"/>
    <mergeCell ref="Z71:AF72"/>
    <mergeCell ref="AH71:AN73"/>
    <mergeCell ref="A38:C38"/>
    <mergeCell ref="A40:C40"/>
    <mergeCell ref="A42:C42"/>
    <mergeCell ref="A52:C52"/>
    <mergeCell ref="A44:C44"/>
    <mergeCell ref="A46:C46"/>
    <mergeCell ref="AW46:BF47"/>
    <mergeCell ref="K63:L63"/>
    <mergeCell ref="A48:C48"/>
    <mergeCell ref="A50:C50"/>
    <mergeCell ref="E48:N48"/>
    <mergeCell ref="O48:Q48"/>
    <mergeCell ref="E50:N50"/>
    <mergeCell ref="O50:Q50"/>
    <mergeCell ref="BP63:BQ63"/>
    <mergeCell ref="B60:H60"/>
    <mergeCell ref="AU60:BA60"/>
    <mergeCell ref="AW52:BF52"/>
    <mergeCell ref="Z52:AF52"/>
    <mergeCell ref="R52:X52"/>
    <mergeCell ref="K61:L61"/>
    <mergeCell ref="BD61:BE61"/>
    <mergeCell ref="W63:X63"/>
    <mergeCell ref="BD63:BE63"/>
    <mergeCell ref="E27:N27"/>
    <mergeCell ref="O27:Q27"/>
    <mergeCell ref="E29:N29"/>
    <mergeCell ref="Z42:AF42"/>
    <mergeCell ref="E31:N31"/>
    <mergeCell ref="O31:Q31"/>
    <mergeCell ref="O29:Q29"/>
    <mergeCell ref="O38:Q38"/>
    <mergeCell ref="O33:Q33"/>
    <mergeCell ref="E33:N33"/>
    <mergeCell ref="Z44:AF44"/>
    <mergeCell ref="R46:X46"/>
    <mergeCell ref="R48:X48"/>
    <mergeCell ref="R50:X50"/>
    <mergeCell ref="R44:X44"/>
    <mergeCell ref="Z50:AF50"/>
    <mergeCell ref="Z46:AF46"/>
    <mergeCell ref="Z48:AF48"/>
    <mergeCell ref="A27:C27"/>
    <mergeCell ref="A29:C29"/>
    <mergeCell ref="A31:C31"/>
    <mergeCell ref="A33:C33"/>
    <mergeCell ref="BG46:BI46"/>
    <mergeCell ref="AW48:BF48"/>
    <mergeCell ref="BG48:BI48"/>
    <mergeCell ref="AH52:AN52"/>
    <mergeCell ref="BG52:BI52"/>
    <mergeCell ref="AH48:AN48"/>
    <mergeCell ref="AW50:BF50"/>
    <mergeCell ref="BG50:BI50"/>
    <mergeCell ref="AH46:AN46"/>
    <mergeCell ref="AH50:AN50"/>
    <mergeCell ref="AW40:BF41"/>
    <mergeCell ref="BG40:BI40"/>
    <mergeCell ref="AW42:BF42"/>
    <mergeCell ref="BG42:BI42"/>
    <mergeCell ref="AW44:BF45"/>
    <mergeCell ref="BG44:BI44"/>
    <mergeCell ref="AW27:BF27"/>
    <mergeCell ref="BG27:BI27"/>
    <mergeCell ref="AW29:BF29"/>
    <mergeCell ref="BG29:BI29"/>
    <mergeCell ref="AW33:BF33"/>
    <mergeCell ref="BG33:BI33"/>
    <mergeCell ref="AW38:BF38"/>
    <mergeCell ref="BG38:BI38"/>
    <mergeCell ref="BZ15:CF15"/>
    <mergeCell ref="AW19:BF19"/>
    <mergeCell ref="BG19:BI19"/>
    <mergeCell ref="AW31:BF31"/>
    <mergeCell ref="BG31:BI31"/>
    <mergeCell ref="AW23:BF23"/>
    <mergeCell ref="BG23:BI23"/>
    <mergeCell ref="AW25:BF26"/>
    <mergeCell ref="BG25:BI25"/>
    <mergeCell ref="BJ12:BQ13"/>
    <mergeCell ref="BR12:BX13"/>
    <mergeCell ref="AW21:BF22"/>
    <mergeCell ref="BG21:BI21"/>
    <mergeCell ref="BR15:BX15"/>
    <mergeCell ref="AS15:AV15"/>
    <mergeCell ref="AW15:BF15"/>
    <mergeCell ref="BG15:BI15"/>
    <mergeCell ref="BJ15:BP15"/>
    <mergeCell ref="BZ12:CF14"/>
    <mergeCell ref="BG13:BI13"/>
    <mergeCell ref="AT1:AZ1"/>
    <mergeCell ref="BC2:BD2"/>
    <mergeCell ref="BC4:BD4"/>
    <mergeCell ref="BO4:BP4"/>
    <mergeCell ref="BX6:CF6"/>
    <mergeCell ref="AS8:CF8"/>
    <mergeCell ref="AS10:CF10"/>
    <mergeCell ref="AY12:BE13"/>
    <mergeCell ref="B1:H1"/>
    <mergeCell ref="E21:N22"/>
    <mergeCell ref="E25:N26"/>
    <mergeCell ref="O23:Q23"/>
    <mergeCell ref="O19:Q19"/>
    <mergeCell ref="E19:N19"/>
    <mergeCell ref="O21:Q21"/>
    <mergeCell ref="E23:N23"/>
    <mergeCell ref="A8:AN8"/>
    <mergeCell ref="Z15:AF15"/>
    <mergeCell ref="K2:L2"/>
    <mergeCell ref="K4:L4"/>
    <mergeCell ref="E52:N52"/>
    <mergeCell ref="O52:Q52"/>
    <mergeCell ref="E40:N41"/>
    <mergeCell ref="E15:N15"/>
    <mergeCell ref="O15:Q15"/>
    <mergeCell ref="B6:M6"/>
    <mergeCell ref="A23:C23"/>
    <mergeCell ref="A25:C25"/>
    <mergeCell ref="O44:Q44"/>
    <mergeCell ref="O40:Q40"/>
    <mergeCell ref="O46:Q46"/>
    <mergeCell ref="E44:N45"/>
    <mergeCell ref="E46:N47"/>
    <mergeCell ref="E42:N42"/>
    <mergeCell ref="O42:Q42"/>
    <mergeCell ref="AF6:AN6"/>
    <mergeCell ref="AH15:AN15"/>
    <mergeCell ref="G12:M13"/>
    <mergeCell ref="O13:Q13"/>
    <mergeCell ref="R12:Y13"/>
    <mergeCell ref="Z12:AF13"/>
    <mergeCell ref="AH12:AN14"/>
    <mergeCell ref="R15:X15"/>
    <mergeCell ref="W4:X4"/>
    <mergeCell ref="E38:N38"/>
    <mergeCell ref="O25:Q25"/>
    <mergeCell ref="R31:X31"/>
    <mergeCell ref="R38:X38"/>
    <mergeCell ref="R33:X33"/>
    <mergeCell ref="R19:X19"/>
    <mergeCell ref="R23:X23"/>
    <mergeCell ref="R27:X27"/>
    <mergeCell ref="R29:X29"/>
    <mergeCell ref="R40:X40"/>
    <mergeCell ref="R42:X42"/>
    <mergeCell ref="A10:AN10"/>
    <mergeCell ref="A15:D15"/>
    <mergeCell ref="Z19:AF19"/>
    <mergeCell ref="AH19:AN19"/>
    <mergeCell ref="R21:X21"/>
    <mergeCell ref="Z21:AF21"/>
    <mergeCell ref="AH21:AN21"/>
    <mergeCell ref="A19:C19"/>
    <mergeCell ref="A21:C21"/>
    <mergeCell ref="R25:X25"/>
    <mergeCell ref="Z25:AF25"/>
    <mergeCell ref="AH25:AN25"/>
    <mergeCell ref="Z23:AF23"/>
    <mergeCell ref="AH23:AN23"/>
    <mergeCell ref="AH44:AN44"/>
    <mergeCell ref="AH38:AN38"/>
    <mergeCell ref="Z29:AF29"/>
    <mergeCell ref="Z27:AF27"/>
    <mergeCell ref="Z31:AF31"/>
    <mergeCell ref="Z33:AF33"/>
    <mergeCell ref="AH27:AN27"/>
    <mergeCell ref="AH29:AN29"/>
    <mergeCell ref="AH31:AN31"/>
    <mergeCell ref="AH33:AN33"/>
    <mergeCell ref="Z38:AF38"/>
    <mergeCell ref="Z40:AF40"/>
    <mergeCell ref="AH40:AN40"/>
    <mergeCell ref="AH42:AN42"/>
  </mergeCells>
  <dataValidations count="5"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H152:AN152">
      <formula1>-99999999999</formula1>
      <formula2>999999999999</formula2>
    </dataValidation>
    <dataValidation type="textLength" operator="lessThanOrEqual" allowBlank="1" showInputMessage="1" showErrorMessage="1" errorTitle="Ошибка ввода" error="Вводимое значение должно быть текстом длиной не более 4х символов" sqref="A19:C19 A21:C21 A23:C23 A25:C25 A27:C27 A29:C29 A31:C31 A33:C33 A38:C38 A40:C40 A42:C42 A44:C44 A46:C46 A48:C48 A50:C50 A52:C52 A78:C78 A80:C80 A82:C82 A84:C84 A86:C86 A88:C88 A90:C90 A94:C94 A96:C96 A98:C98 A100:C100 A102:C102 A104:C104 A107:C107 A109:C109 A111:C111 A113:C113 A115:C115 A140:C140 A142:C142 A144:C144 A146:C146 A148:C148 A150:C150 A152:C152">
      <formula1>4</formula1>
    </dataValidation>
    <dataValidation type="textLength" operator="lessThanOrEqual" allowBlank="1" showInputMessage="1" showErrorMessage="1" errorTitle="Ошибка ввода" error="Вводимое значение должно быть текстом длиной не более 120 символов" sqref="B6:M6">
      <formula1>120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R33:X33 Z33:AF33 AH33:AN33 R19:X19 Z19:AF19 AH19:AN19 R21:X21 Z21:AF21 AH21:AN21 R23:X23 Z23:AF23 AH23:AN23 R25:X25 Z25:AF25 AH25:AN25 R27:X27 Z27:AF27 AH27:AN27 R29:X29 Z29:AF29 AH29:AN29 R31:X31 Z31:AF31 AH31:AN31 R50:X50 Z50:AF50 AH50:AN50 R38:X38 Z38:AF38 AH38:AN38 R40:X40 Z40:AF40 AH40:AN40 R42:X42 Z42:AF42 AH42:AN42 R44:X44 Z44:AF44 AH44:AN44 R46:X46 Z46:AF46 AH46:AN46 R48:X48 Z48:AF48 AH48:AN48 R90:X90 Z90:AF90 AH90:AN90 R78:X78 Z78:AF78 AH78:AN78 R80:X80 Z80:AF80 AH80:AN80 R82:X82 Z82:AF82 AH82:AN82 R84:X84 Z84:AF84 AH84:AN84 R86:X86 Z86:AF86 AH86:AN86 R88:X88 Z88:AF88 AH88:AN88 R104:X104 Z104:AF104 AH104:AN104 R94:X94 Z94:AF94 AH94:AN94 R96:X96 Z96:AF96 AH96:AN96 R98:X98 Z98:AF98 AH98:AN98 R100:X100 Z100:AF100 AH100:AN100 R102:X102 Z102:AF102 AH102:AN102 R115:X115 Z115:AF115 AH115:AN115 R107:X107 Z107:AF107 AH107:AN107 R109:X109 Z109:AF109 AH109:AN109 R111:X111 Z111:AF111 AH111:AN111 R113:X113 Z113:AF113 AH113:AN113 R150:X150">
      <formula1>-99999999999</formula1>
      <formula2>999999999999</formula2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Z150:AF150 AH150:AN150 R140:X140 Z140:AF140 AH140:AN140 R142:X142 Z142:AF142 AH142:AN142 R144:X144 Z144:AF144 AH144:AN144 R146:X146 Z146:AF146 AH146:AN146 R148:X148 Z148:AF148 AH148:AN148 R52:X52 Z52:AF52 AH52:AN52 R152:X152 Z152:AF152">
      <formula1>-99999999999</formula1>
      <formula2>999999999999</formula2>
    </dataValidation>
  </dataValidations>
  <printOptions/>
  <pageMargins left="0.3937007874015748" right="0.1968503937007874" top="0.45" bottom="0.23" header="0.23" footer="0.27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CI65"/>
  <sheetViews>
    <sheetView showGridLines="0" showRowColHeaders="0" showOutlineSymbols="0" zoomScale="75" zoomScaleNormal="75" workbookViewId="0" topLeftCell="A1">
      <selection activeCell="Z55" sqref="Z55:AF55"/>
    </sheetView>
  </sheetViews>
  <sheetFormatPr defaultColWidth="2.875" defaultRowHeight="19.5" customHeight="1"/>
  <cols>
    <col min="1" max="42" width="2.875" style="3" customWidth="1"/>
    <col min="43" max="43" width="4.625" style="3" bestFit="1" customWidth="1"/>
    <col min="44" max="44" width="200.625" style="3" customWidth="1"/>
    <col min="45" max="57" width="2.875" style="3" customWidth="1"/>
    <col min="58" max="60" width="3.125" style="3" bestFit="1" customWidth="1"/>
    <col min="61" max="62" width="3.00390625" style="3" bestFit="1" customWidth="1"/>
    <col min="63" max="16384" width="2.875" style="3" customWidth="1"/>
  </cols>
  <sheetData>
    <row r="1" spans="1:54" ht="16.5" customHeight="1">
      <c r="A1" s="1"/>
      <c r="B1" s="44"/>
      <c r="C1" s="44"/>
      <c r="D1" s="44"/>
      <c r="E1" s="44"/>
      <c r="F1" s="44"/>
      <c r="G1" s="44"/>
      <c r="H1" s="44"/>
      <c r="I1" s="1"/>
      <c r="AT1" s="1"/>
      <c r="AU1" s="44"/>
      <c r="AV1" s="44"/>
      <c r="AW1" s="44"/>
      <c r="AX1" s="44"/>
      <c r="AY1" s="44"/>
      <c r="AZ1" s="44"/>
      <c r="BA1" s="44"/>
      <c r="BB1" s="1"/>
    </row>
    <row r="2" spans="7:72" ht="19.5" customHeight="1">
      <c r="G2" s="5"/>
      <c r="H2" s="5"/>
      <c r="K2" s="79" t="s">
        <v>0</v>
      </c>
      <c r="L2" s="79"/>
      <c r="M2" s="6" t="str">
        <f>MID(ВЫГРУЗКА_ИНН,1,1)</f>
        <v>3</v>
      </c>
      <c r="N2" s="6" t="str">
        <f>MID(ВЫГРУЗКА_ИНН,2,1)</f>
        <v>2</v>
      </c>
      <c r="O2" s="6" t="str">
        <f>MID(ВЫГРУЗКА_ИНН,3,1)</f>
        <v>5</v>
      </c>
      <c r="P2" s="6" t="str">
        <f>MID(ВЫГРУЗКА_ИНН,4,1)</f>
        <v>5</v>
      </c>
      <c r="Q2" s="6" t="str">
        <f>MID(ВЫГРУЗКА_ИНН,5,1)</f>
        <v>5</v>
      </c>
      <c r="R2" s="6" t="str">
        <f>MID(ВЫГРУЗКА_ИНН,6,1)</f>
        <v>0</v>
      </c>
      <c r="S2" s="6" t="str">
        <f>MID(ВЫГРУЗКА_ИНН,7,1)</f>
        <v>1</v>
      </c>
      <c r="T2" s="6" t="str">
        <f>MID(ВЫГРУЗКА_ИНН,8,1)</f>
        <v>8</v>
      </c>
      <c r="U2" s="6" t="str">
        <f>MID(ВЫГРУЗКА_ИНН,9,1)</f>
        <v>8</v>
      </c>
      <c r="V2" s="6" t="str">
        <f>MID(ВЫГРУЗКА_ИНН,10,1)</f>
        <v>0</v>
      </c>
      <c r="W2" s="7" t="s">
        <v>1</v>
      </c>
      <c r="X2" s="7" t="s">
        <v>1</v>
      </c>
      <c r="Y2" s="47"/>
      <c r="Z2" s="47"/>
      <c r="AA2" s="47"/>
      <c r="AZ2" s="5"/>
      <c r="BA2" s="5"/>
      <c r="BD2" s="79" t="s">
        <v>0</v>
      </c>
      <c r="BE2" s="79"/>
      <c r="BF2" s="6" t="str">
        <f>MID(ВЫГРУЗКА_ИНН,1,1)</f>
        <v>3</v>
      </c>
      <c r="BG2" s="6" t="str">
        <f>MID(ВЫГРУЗКА_ИНН,2,1)</f>
        <v>2</v>
      </c>
      <c r="BH2" s="6" t="str">
        <f>MID(ВЫГРУЗКА_ИНН,3,1)</f>
        <v>5</v>
      </c>
      <c r="BI2" s="6" t="str">
        <f>MID(ВЫГРУЗКА_ИНН,4,1)</f>
        <v>5</v>
      </c>
      <c r="BJ2" s="6" t="str">
        <f>MID(ВЫГРУЗКА_ИНН,5,1)</f>
        <v>5</v>
      </c>
      <c r="BK2" s="6" t="str">
        <f>MID(ВЫГРУЗКА_ИНН,6,1)</f>
        <v>0</v>
      </c>
      <c r="BL2" s="6" t="str">
        <f>MID(ВЫГРУЗКА_ИНН,7,1)</f>
        <v>1</v>
      </c>
      <c r="BM2" s="6" t="str">
        <f>MID(ВЫГРУЗКА_ИНН,8,1)</f>
        <v>8</v>
      </c>
      <c r="BN2" s="6" t="str">
        <f>MID(ВЫГРУЗКА_ИНН,9,1)</f>
        <v>8</v>
      </c>
      <c r="BO2" s="6" t="str">
        <f>MID(ВЫГРУЗКА_ИНН,10,1)</f>
        <v>0</v>
      </c>
      <c r="BP2" s="7" t="s">
        <v>1</v>
      </c>
      <c r="BQ2" s="7" t="s">
        <v>1</v>
      </c>
      <c r="BR2" s="47"/>
      <c r="BS2" s="47"/>
      <c r="BT2" s="47"/>
    </row>
    <row r="3" spans="25:72" ht="6" customHeight="1">
      <c r="Y3" s="47"/>
      <c r="Z3" s="47"/>
      <c r="AA3" s="47"/>
      <c r="BR3" s="47"/>
      <c r="BS3" s="47"/>
      <c r="BT3" s="47"/>
    </row>
    <row r="4" spans="7:72" ht="19.5" customHeight="1">
      <c r="G4" s="5"/>
      <c r="H4" s="5"/>
      <c r="K4" s="79" t="s">
        <v>2</v>
      </c>
      <c r="L4" s="80"/>
      <c r="M4" s="6" t="str">
        <f>MID(ВЫГРУЗКА_КПП,1,1)</f>
        <v>3</v>
      </c>
      <c r="N4" s="6" t="str">
        <f>MID(ВЫГРУЗКА_КПП,2,1)</f>
        <v>2</v>
      </c>
      <c r="O4" s="6" t="str">
        <f>MID(ВЫГРУЗКА_КПП,3,1)</f>
        <v>5</v>
      </c>
      <c r="P4" s="6" t="str">
        <f>MID(ВЫГРУЗКА_КПП,4,1)</f>
        <v>5</v>
      </c>
      <c r="Q4" s="6" t="str">
        <f>MID(ВЫГРУЗКА_КПП,5,1)</f>
        <v>0</v>
      </c>
      <c r="R4" s="6" t="str">
        <f>MID(ВЫГРУЗКА_КПП,6,1)</f>
        <v>1</v>
      </c>
      <c r="S4" s="6" t="str">
        <f>MID(ВЫГРУЗКА_КПП,7,1)</f>
        <v>0</v>
      </c>
      <c r="T4" s="6" t="str">
        <f>MID(ВЫГРУЗКА_КПП,8,1)</f>
        <v>0</v>
      </c>
      <c r="U4" s="6" t="str">
        <f>MID(ВЫГРУЗКА_КПП,9,1)</f>
        <v>1</v>
      </c>
      <c r="V4" s="9"/>
      <c r="W4" s="44" t="s">
        <v>3</v>
      </c>
      <c r="X4" s="44"/>
      <c r="Y4" s="48">
        <v>0</v>
      </c>
      <c r="Z4" s="48">
        <v>1</v>
      </c>
      <c r="AA4" s="48">
        <v>0</v>
      </c>
      <c r="AZ4" s="5"/>
      <c r="BA4" s="5"/>
      <c r="BD4" s="79" t="s">
        <v>2</v>
      </c>
      <c r="BE4" s="80"/>
      <c r="BF4" s="6" t="str">
        <f>MID(ВЫГРУЗКА_КПП,1,1)</f>
        <v>3</v>
      </c>
      <c r="BG4" s="6" t="str">
        <f>MID(ВЫГРУЗКА_КПП,2,1)</f>
        <v>2</v>
      </c>
      <c r="BH4" s="6" t="str">
        <f>MID(ВЫГРУЗКА_КПП,3,1)</f>
        <v>5</v>
      </c>
      <c r="BI4" s="6" t="str">
        <f>MID(ВЫГРУЗКА_КПП,4,1)</f>
        <v>5</v>
      </c>
      <c r="BJ4" s="6" t="str">
        <f>MID(ВЫГРУЗКА_КПП,5,1)</f>
        <v>0</v>
      </c>
      <c r="BK4" s="6" t="str">
        <f>MID(ВЫГРУЗКА_КПП,6,1)</f>
        <v>1</v>
      </c>
      <c r="BL4" s="6" t="str">
        <f>MID(ВЫГРУЗКА_КПП,7,1)</f>
        <v>0</v>
      </c>
      <c r="BM4" s="6" t="str">
        <f>MID(ВЫГРУЗКА_КПП,8,1)</f>
        <v>0</v>
      </c>
      <c r="BN4" s="6" t="str">
        <f>MID(ВЫГРУЗКА_КПП,9,1)</f>
        <v>1</v>
      </c>
      <c r="BO4" s="9"/>
      <c r="BP4" s="44" t="s">
        <v>3</v>
      </c>
      <c r="BQ4" s="44"/>
      <c r="BR4" s="48">
        <f>Y4</f>
        <v>0</v>
      </c>
      <c r="BS4" s="48">
        <f>Z4</f>
        <v>1</v>
      </c>
      <c r="BT4" s="48">
        <f>AA4</f>
        <v>0</v>
      </c>
    </row>
    <row r="5" ht="7.5" customHeight="1"/>
    <row r="6" spans="3:85" ht="19.5" customHeight="1">
      <c r="C6" s="83" t="s">
        <v>64</v>
      </c>
      <c r="D6" s="83"/>
      <c r="E6" s="83"/>
      <c r="F6" s="83"/>
      <c r="G6" s="83"/>
      <c r="H6" s="83"/>
      <c r="I6" s="83"/>
      <c r="W6" s="11"/>
      <c r="X6" s="11"/>
      <c r="AF6" s="75" t="s">
        <v>65</v>
      </c>
      <c r="AG6" s="75"/>
      <c r="AH6" s="75"/>
      <c r="AI6" s="75"/>
      <c r="AJ6" s="75"/>
      <c r="AK6" s="75"/>
      <c r="AL6" s="75"/>
      <c r="AM6" s="75"/>
      <c r="AN6" s="75"/>
      <c r="BP6" s="11"/>
      <c r="BQ6" s="11"/>
      <c r="BY6" s="75" t="s">
        <v>65</v>
      </c>
      <c r="BZ6" s="75"/>
      <c r="CA6" s="75"/>
      <c r="CB6" s="75"/>
      <c r="CC6" s="75"/>
      <c r="CD6" s="75"/>
      <c r="CE6" s="75"/>
      <c r="CF6" s="75"/>
      <c r="CG6" s="75"/>
    </row>
    <row r="7" spans="1:85" ht="19.5" customHeight="1">
      <c r="A7" s="85" t="s">
        <v>66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T7" s="85" t="s">
        <v>66</v>
      </c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7:85" ht="9.75" customHeight="1">
      <c r="G9" s="49"/>
      <c r="H9" s="49"/>
      <c r="I9" s="49"/>
      <c r="J9" s="76" t="s">
        <v>8</v>
      </c>
      <c r="K9" s="76"/>
      <c r="L9" s="76"/>
      <c r="M9" s="76"/>
      <c r="N9" s="76"/>
      <c r="O9" s="76"/>
      <c r="P9" s="76"/>
      <c r="Q9" s="76"/>
      <c r="R9" s="49"/>
      <c r="S9" s="49"/>
      <c r="T9" s="49"/>
      <c r="U9" s="49"/>
      <c r="V9" s="49"/>
      <c r="W9" s="49"/>
      <c r="X9" s="49"/>
      <c r="Y9" s="49"/>
      <c r="Z9" s="76" t="s">
        <v>67</v>
      </c>
      <c r="AA9" s="76"/>
      <c r="AB9" s="76"/>
      <c r="AC9" s="76"/>
      <c r="AD9" s="76"/>
      <c r="AE9" s="76"/>
      <c r="AF9" s="76"/>
      <c r="AH9" s="76" t="s">
        <v>68</v>
      </c>
      <c r="AI9" s="76"/>
      <c r="AJ9" s="76"/>
      <c r="AK9" s="76"/>
      <c r="AL9" s="76"/>
      <c r="AM9" s="76"/>
      <c r="AN9" s="76"/>
      <c r="AZ9" s="49"/>
      <c r="BA9" s="49"/>
      <c r="BB9" s="49"/>
      <c r="BC9" s="76" t="s">
        <v>8</v>
      </c>
      <c r="BD9" s="76"/>
      <c r="BE9" s="76"/>
      <c r="BF9" s="76"/>
      <c r="BG9" s="76"/>
      <c r="BH9" s="76"/>
      <c r="BI9" s="76"/>
      <c r="BJ9" s="76"/>
      <c r="BK9" s="49"/>
      <c r="BL9" s="49"/>
      <c r="BM9" s="49"/>
      <c r="BN9" s="49"/>
      <c r="BO9" s="49"/>
      <c r="BP9" s="49"/>
      <c r="BQ9" s="49"/>
      <c r="BR9" s="49"/>
      <c r="BS9" s="76" t="s">
        <v>67</v>
      </c>
      <c r="BT9" s="76"/>
      <c r="BU9" s="76"/>
      <c r="BV9" s="76"/>
      <c r="BW9" s="76"/>
      <c r="BX9" s="76"/>
      <c r="BY9" s="76"/>
      <c r="CA9" s="76" t="s">
        <v>68</v>
      </c>
      <c r="CB9" s="76"/>
      <c r="CC9" s="76"/>
      <c r="CD9" s="76"/>
      <c r="CE9" s="76"/>
      <c r="CF9" s="76"/>
      <c r="CG9" s="76"/>
    </row>
    <row r="10" spans="1:85" ht="19.5" customHeight="1">
      <c r="A10" s="14" t="s">
        <v>12</v>
      </c>
      <c r="G10" s="49"/>
      <c r="H10" s="49"/>
      <c r="I10" s="49"/>
      <c r="J10" s="76"/>
      <c r="K10" s="76"/>
      <c r="L10" s="76"/>
      <c r="M10" s="76"/>
      <c r="N10" s="76"/>
      <c r="O10" s="76"/>
      <c r="P10" s="76"/>
      <c r="Q10" s="76"/>
      <c r="R10" s="49"/>
      <c r="S10" s="49"/>
      <c r="T10" s="49"/>
      <c r="U10" s="49"/>
      <c r="V10" s="76" t="s">
        <v>13</v>
      </c>
      <c r="W10" s="76"/>
      <c r="X10" s="76"/>
      <c r="Y10" s="49"/>
      <c r="Z10" s="76"/>
      <c r="AA10" s="76"/>
      <c r="AB10" s="76"/>
      <c r="AC10" s="76"/>
      <c r="AD10" s="76"/>
      <c r="AE10" s="76"/>
      <c r="AF10" s="76"/>
      <c r="AH10" s="76"/>
      <c r="AI10" s="76"/>
      <c r="AJ10" s="76"/>
      <c r="AK10" s="76"/>
      <c r="AL10" s="76"/>
      <c r="AM10" s="76"/>
      <c r="AN10" s="76"/>
      <c r="AT10" s="14" t="s">
        <v>12</v>
      </c>
      <c r="AZ10" s="49"/>
      <c r="BA10" s="49"/>
      <c r="BB10" s="49"/>
      <c r="BC10" s="76"/>
      <c r="BD10" s="76"/>
      <c r="BE10" s="76"/>
      <c r="BF10" s="76"/>
      <c r="BG10" s="76"/>
      <c r="BH10" s="76"/>
      <c r="BI10" s="76"/>
      <c r="BJ10" s="76"/>
      <c r="BK10" s="49"/>
      <c r="BL10" s="49"/>
      <c r="BM10" s="49"/>
      <c r="BN10" s="49"/>
      <c r="BO10" s="76" t="s">
        <v>13</v>
      </c>
      <c r="BP10" s="76"/>
      <c r="BQ10" s="76"/>
      <c r="BR10" s="49"/>
      <c r="BS10" s="76"/>
      <c r="BT10" s="76"/>
      <c r="BU10" s="76"/>
      <c r="BV10" s="76"/>
      <c r="BW10" s="76"/>
      <c r="BX10" s="76"/>
      <c r="BY10" s="76"/>
      <c r="CA10" s="76"/>
      <c r="CB10" s="76"/>
      <c r="CC10" s="76"/>
      <c r="CD10" s="76"/>
      <c r="CE10" s="76"/>
      <c r="CF10" s="76"/>
      <c r="CG10" s="76"/>
    </row>
    <row r="11" spans="34:85" ht="9.75" customHeight="1">
      <c r="AH11" s="76"/>
      <c r="AI11" s="76"/>
      <c r="AJ11" s="76"/>
      <c r="AK11" s="76"/>
      <c r="AL11" s="76"/>
      <c r="AM11" s="76"/>
      <c r="AN11" s="76"/>
      <c r="CA11" s="76"/>
      <c r="CB11" s="76"/>
      <c r="CC11" s="76"/>
      <c r="CD11" s="76"/>
      <c r="CE11" s="76"/>
      <c r="CF11" s="76"/>
      <c r="CG11" s="76"/>
    </row>
    <row r="12" spans="1:85" ht="19.5" customHeight="1">
      <c r="A12" s="43">
        <v>1</v>
      </c>
      <c r="B12" s="43"/>
      <c r="C12" s="43"/>
      <c r="D12" s="43"/>
      <c r="E12" s="43">
        <v>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>
        <v>3</v>
      </c>
      <c r="W12" s="43"/>
      <c r="X12" s="43"/>
      <c r="Z12" s="43">
        <v>4</v>
      </c>
      <c r="AA12" s="43"/>
      <c r="AB12" s="43"/>
      <c r="AC12" s="43"/>
      <c r="AD12" s="43"/>
      <c r="AE12" s="43"/>
      <c r="AF12" s="43"/>
      <c r="AH12" s="43">
        <v>5</v>
      </c>
      <c r="AI12" s="43"/>
      <c r="AJ12" s="43"/>
      <c r="AK12" s="43"/>
      <c r="AL12" s="43"/>
      <c r="AM12" s="43"/>
      <c r="AN12" s="43"/>
      <c r="AT12" s="43">
        <v>1</v>
      </c>
      <c r="AU12" s="43"/>
      <c r="AV12" s="43"/>
      <c r="AW12" s="43"/>
      <c r="AX12" s="43">
        <v>2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>
        <v>3</v>
      </c>
      <c r="BP12" s="43"/>
      <c r="BQ12" s="43"/>
      <c r="BS12" s="43">
        <v>4</v>
      </c>
      <c r="BT12" s="43"/>
      <c r="BU12" s="43"/>
      <c r="BV12" s="43"/>
      <c r="BW12" s="43"/>
      <c r="BX12" s="43"/>
      <c r="BY12" s="43"/>
      <c r="CA12" s="43">
        <v>5</v>
      </c>
      <c r="CB12" s="43"/>
      <c r="CC12" s="43"/>
      <c r="CD12" s="43"/>
      <c r="CE12" s="43"/>
      <c r="CF12" s="43"/>
      <c r="CG12" s="43"/>
    </row>
    <row r="13" spans="41:86" ht="9.75" customHeight="1">
      <c r="AO13" s="50"/>
      <c r="CH13" s="50"/>
    </row>
    <row r="14" spans="1:86" ht="19.5" customHeight="1">
      <c r="A14" s="74"/>
      <c r="B14" s="74"/>
      <c r="C14" s="74"/>
      <c r="D14" s="51"/>
      <c r="E14" s="87" t="s">
        <v>94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93">
        <v>2110</v>
      </c>
      <c r="W14" s="93"/>
      <c r="X14" s="93"/>
      <c r="Y14" s="50"/>
      <c r="Z14" s="71">
        <v>18848</v>
      </c>
      <c r="AA14" s="71"/>
      <c r="AB14" s="71"/>
      <c r="AC14" s="71"/>
      <c r="AD14" s="71"/>
      <c r="AE14" s="71"/>
      <c r="AF14" s="71"/>
      <c r="AG14" s="53"/>
      <c r="AH14" s="71">
        <v>0</v>
      </c>
      <c r="AI14" s="71"/>
      <c r="AJ14" s="71"/>
      <c r="AK14" s="71"/>
      <c r="AL14" s="71"/>
      <c r="AM14" s="71"/>
      <c r="AN14" s="71"/>
      <c r="AO14" s="50"/>
      <c r="AT14" s="54" t="str">
        <f>IF(LEN($A14)&lt;(COLUMN()-45),"-",MID($A14,(COLUMN()-45),1))</f>
        <v>-</v>
      </c>
      <c r="AU14" s="54" t="str">
        <f>IF(LEN($A14)&lt;(COLUMN()-45),"-",MID($A14,(COLUMN()-45),1))</f>
        <v>-</v>
      </c>
      <c r="AV14" s="54" t="str">
        <f>IF(LEN($A14)&lt;(COLUMN()-45),"-",MID($A14,(COLUMN()-45),1))</f>
        <v>-</v>
      </c>
      <c r="AW14" s="51"/>
      <c r="AX14" s="87" t="s">
        <v>94</v>
      </c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93">
        <v>2110</v>
      </c>
      <c r="BP14" s="93"/>
      <c r="BQ14" s="93"/>
      <c r="BR14" s="50"/>
      <c r="BS14" s="54" t="str">
        <f aca="true" t="shared" si="0" ref="BS14:BY14">IF(LEN($Z14)&lt;(COLUMN()-70),"-",MID($Z14,(COLUMN()-70),1))</f>
        <v>1</v>
      </c>
      <c r="BT14" s="54" t="str">
        <f t="shared" si="0"/>
        <v>8</v>
      </c>
      <c r="BU14" s="54" t="str">
        <f t="shared" si="0"/>
        <v>8</v>
      </c>
      <c r="BV14" s="54" t="str">
        <f t="shared" si="0"/>
        <v>4</v>
      </c>
      <c r="BW14" s="54" t="str">
        <f t="shared" si="0"/>
        <v>8</v>
      </c>
      <c r="BX14" s="54" t="str">
        <f t="shared" si="0"/>
        <v>-</v>
      </c>
      <c r="BY14" s="54" t="str">
        <f t="shared" si="0"/>
        <v>-</v>
      </c>
      <c r="BZ14" s="53"/>
      <c r="CA14" s="54" t="str">
        <f aca="true" t="shared" si="1" ref="CA14:CG14">IF(LEN($AH14)&lt;(COLUMN()-78),"-",MID($AH14,(COLUMN()-78),1))</f>
        <v>0</v>
      </c>
      <c r="CB14" s="54" t="str">
        <f t="shared" si="1"/>
        <v>-</v>
      </c>
      <c r="CC14" s="54" t="str">
        <f t="shared" si="1"/>
        <v>-</v>
      </c>
      <c r="CD14" s="54" t="str">
        <f t="shared" si="1"/>
        <v>-</v>
      </c>
      <c r="CE14" s="54" t="str">
        <f t="shared" si="1"/>
        <v>-</v>
      </c>
      <c r="CF14" s="54" t="str">
        <f t="shared" si="1"/>
        <v>-</v>
      </c>
      <c r="CG14" s="54" t="str">
        <f t="shared" si="1"/>
        <v>-</v>
      </c>
      <c r="CH14" s="50"/>
    </row>
    <row r="15" spans="1:86" ht="7.5" customHeight="1">
      <c r="A15" s="19"/>
      <c r="B15" s="19"/>
      <c r="C15" s="19"/>
      <c r="D15" s="55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55"/>
      <c r="W15" s="55"/>
      <c r="X15" s="55"/>
      <c r="Y15" s="56"/>
      <c r="Z15" s="19"/>
      <c r="AA15" s="19"/>
      <c r="AB15" s="19"/>
      <c r="AC15" s="19"/>
      <c r="AD15" s="19"/>
      <c r="AE15" s="19"/>
      <c r="AF15" s="19"/>
      <c r="AG15" s="57"/>
      <c r="AH15" s="19"/>
      <c r="AI15" s="19"/>
      <c r="AJ15" s="19"/>
      <c r="AK15" s="19"/>
      <c r="AL15" s="19"/>
      <c r="AM15" s="19"/>
      <c r="AN15" s="19"/>
      <c r="AO15" s="50"/>
      <c r="AT15" s="19"/>
      <c r="AU15" s="19"/>
      <c r="AV15" s="19"/>
      <c r="AW15" s="55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55"/>
      <c r="BP15" s="55"/>
      <c r="BQ15" s="55"/>
      <c r="BR15" s="56"/>
      <c r="BS15" s="19"/>
      <c r="BT15" s="19"/>
      <c r="BU15" s="19"/>
      <c r="BV15" s="19"/>
      <c r="BW15" s="19"/>
      <c r="BX15" s="19"/>
      <c r="BY15" s="19"/>
      <c r="BZ15" s="57"/>
      <c r="CA15" s="19"/>
      <c r="CB15" s="19"/>
      <c r="CC15" s="19"/>
      <c r="CD15" s="19"/>
      <c r="CE15" s="19"/>
      <c r="CF15" s="19"/>
      <c r="CG15" s="19"/>
      <c r="CH15" s="50"/>
    </row>
    <row r="16" spans="1:86" ht="19.5" customHeight="1">
      <c r="A16" s="74"/>
      <c r="B16" s="74"/>
      <c r="C16" s="74"/>
      <c r="D16" s="51"/>
      <c r="E16" s="92" t="s">
        <v>69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>
        <v>2120</v>
      </c>
      <c r="W16" s="93"/>
      <c r="X16" s="93"/>
      <c r="Y16" s="58" t="s">
        <v>35</v>
      </c>
      <c r="Z16" s="71">
        <v>18552</v>
      </c>
      <c r="AA16" s="71"/>
      <c r="AB16" s="71"/>
      <c r="AC16" s="71"/>
      <c r="AD16" s="71"/>
      <c r="AE16" s="71"/>
      <c r="AF16" s="71"/>
      <c r="AG16" s="59" t="s">
        <v>36</v>
      </c>
      <c r="AH16" s="71">
        <v>0</v>
      </c>
      <c r="AI16" s="71"/>
      <c r="AJ16" s="71"/>
      <c r="AK16" s="71"/>
      <c r="AL16" s="71"/>
      <c r="AM16" s="71"/>
      <c r="AN16" s="71"/>
      <c r="AO16" s="60" t="s">
        <v>37</v>
      </c>
      <c r="AT16" s="54" t="str">
        <f>IF(LEN($A16)&lt;(COLUMN()-45),"-",MID($A16,(COLUMN()-45),1))</f>
        <v>-</v>
      </c>
      <c r="AU16" s="54" t="str">
        <f>IF(LEN($A16)&lt;(COLUMN()-45),"-",MID($A16,(COLUMN()-45),1))</f>
        <v>-</v>
      </c>
      <c r="AV16" s="54" t="str">
        <f>IF(LEN($A16)&lt;(COLUMN()-45),"-",MID($A16,(COLUMN()-45),1))</f>
        <v>-</v>
      </c>
      <c r="AW16" s="51"/>
      <c r="AX16" s="92" t="s">
        <v>69</v>
      </c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3">
        <v>2120</v>
      </c>
      <c r="BP16" s="93"/>
      <c r="BQ16" s="93"/>
      <c r="BR16" s="58" t="s">
        <v>35</v>
      </c>
      <c r="BS16" s="54" t="str">
        <f aca="true" t="shared" si="2" ref="BS16:BY16">IF(LEN($Z16)&lt;(COLUMN()-70),"-",MID($Z16,(COLUMN()-70),1))</f>
        <v>1</v>
      </c>
      <c r="BT16" s="54" t="str">
        <f t="shared" si="2"/>
        <v>8</v>
      </c>
      <c r="BU16" s="54" t="str">
        <f t="shared" si="2"/>
        <v>5</v>
      </c>
      <c r="BV16" s="54" t="str">
        <f t="shared" si="2"/>
        <v>5</v>
      </c>
      <c r="BW16" s="54" t="str">
        <f t="shared" si="2"/>
        <v>2</v>
      </c>
      <c r="BX16" s="54" t="str">
        <f t="shared" si="2"/>
        <v>-</v>
      </c>
      <c r="BY16" s="54" t="str">
        <f t="shared" si="2"/>
        <v>-</v>
      </c>
      <c r="BZ16" s="59" t="s">
        <v>36</v>
      </c>
      <c r="CA16" s="54" t="str">
        <f aca="true" t="shared" si="3" ref="CA16:CG16">IF(LEN($AH16)&lt;(COLUMN()-78),"-",MID($AH16,(COLUMN()-78),1))</f>
        <v>0</v>
      </c>
      <c r="CB16" s="54" t="str">
        <f t="shared" si="3"/>
        <v>-</v>
      </c>
      <c r="CC16" s="54" t="str">
        <f t="shared" si="3"/>
        <v>-</v>
      </c>
      <c r="CD16" s="54" t="str">
        <f t="shared" si="3"/>
        <v>-</v>
      </c>
      <c r="CE16" s="54" t="str">
        <f t="shared" si="3"/>
        <v>-</v>
      </c>
      <c r="CF16" s="54" t="str">
        <f t="shared" si="3"/>
        <v>-</v>
      </c>
      <c r="CG16" s="54" t="str">
        <f t="shared" si="3"/>
        <v>-</v>
      </c>
      <c r="CH16" s="60" t="s">
        <v>37</v>
      </c>
    </row>
    <row r="17" spans="1:86" ht="7.5" customHeight="1">
      <c r="A17" s="19"/>
      <c r="B17" s="19"/>
      <c r="C17" s="19"/>
      <c r="D17" s="5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1"/>
      <c r="P17" s="51"/>
      <c r="Q17" s="51"/>
      <c r="R17" s="51"/>
      <c r="S17" s="51"/>
      <c r="T17" s="51"/>
      <c r="U17" s="51"/>
      <c r="V17" s="51"/>
      <c r="W17" s="51"/>
      <c r="X17" s="13"/>
      <c r="Y17" s="50"/>
      <c r="Z17" s="19"/>
      <c r="AA17" s="19"/>
      <c r="AB17" s="19"/>
      <c r="AC17" s="19"/>
      <c r="AD17" s="19"/>
      <c r="AE17" s="19"/>
      <c r="AF17" s="19"/>
      <c r="AG17" s="53"/>
      <c r="AH17" s="19"/>
      <c r="AI17" s="19"/>
      <c r="AJ17" s="19"/>
      <c r="AK17" s="19"/>
      <c r="AL17" s="19"/>
      <c r="AM17" s="19"/>
      <c r="AN17" s="19"/>
      <c r="AO17" s="50"/>
      <c r="AT17" s="8"/>
      <c r="AU17" s="8"/>
      <c r="AV17" s="8"/>
      <c r="AW17" s="5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51"/>
      <c r="BI17" s="51"/>
      <c r="BJ17" s="51"/>
      <c r="BK17" s="51"/>
      <c r="BL17" s="51"/>
      <c r="BM17" s="51"/>
      <c r="BN17" s="51"/>
      <c r="BO17" s="51"/>
      <c r="BP17" s="51"/>
      <c r="BQ17" s="13"/>
      <c r="BR17" s="50"/>
      <c r="BS17" s="8"/>
      <c r="BT17" s="24"/>
      <c r="BU17" s="8"/>
      <c r="BV17" s="8"/>
      <c r="BW17" s="8"/>
      <c r="BX17" s="8"/>
      <c r="BY17" s="8"/>
      <c r="BZ17" s="53"/>
      <c r="CA17" s="8"/>
      <c r="CB17" s="8"/>
      <c r="CC17" s="8"/>
      <c r="CD17" s="8"/>
      <c r="CE17" s="8"/>
      <c r="CF17" s="8"/>
      <c r="CG17" s="8"/>
      <c r="CH17" s="50"/>
    </row>
    <row r="18" spans="1:86" ht="19.5" customHeight="1">
      <c r="A18" s="74"/>
      <c r="B18" s="74"/>
      <c r="C18" s="74"/>
      <c r="D18" s="51"/>
      <c r="E18" s="89" t="s">
        <v>70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3">
        <v>2100</v>
      </c>
      <c r="W18" s="93"/>
      <c r="X18" s="93"/>
      <c r="Y18" s="50"/>
      <c r="Z18" s="71">
        <v>0</v>
      </c>
      <c r="AA18" s="71"/>
      <c r="AB18" s="71"/>
      <c r="AC18" s="71"/>
      <c r="AD18" s="71"/>
      <c r="AE18" s="71"/>
      <c r="AF18" s="71"/>
      <c r="AG18" s="53"/>
      <c r="AH18" s="71">
        <v>0</v>
      </c>
      <c r="AI18" s="71"/>
      <c r="AJ18" s="71"/>
      <c r="AK18" s="71"/>
      <c r="AL18" s="71"/>
      <c r="AM18" s="71"/>
      <c r="AN18" s="71"/>
      <c r="AO18" s="50"/>
      <c r="AT18" s="54" t="str">
        <f>IF(LEN($A18)&lt;(COLUMN()-45),"-",MID($A18,(COLUMN()-45),1))</f>
        <v>-</v>
      </c>
      <c r="AU18" s="54" t="str">
        <f>IF(LEN($A18)&lt;(COLUMN()-45),"-",MID($A18,(COLUMN()-45),1))</f>
        <v>-</v>
      </c>
      <c r="AV18" s="54" t="str">
        <f>IF(LEN($A18)&lt;(COLUMN()-45),"-",MID($A18,(COLUMN()-45),1))</f>
        <v>-</v>
      </c>
      <c r="AW18" s="51"/>
      <c r="AX18" s="89" t="s">
        <v>70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93">
        <v>2100</v>
      </c>
      <c r="BP18" s="93"/>
      <c r="BQ18" s="93"/>
      <c r="BR18" s="50"/>
      <c r="BS18" s="54" t="str">
        <f aca="true" t="shared" si="4" ref="BS18:BY18">IF(LEN($Z18)&lt;(COLUMN()-70),"-",MID($Z18,(COLUMN()-70),1))</f>
        <v>0</v>
      </c>
      <c r="BT18" s="54" t="str">
        <f t="shared" si="4"/>
        <v>-</v>
      </c>
      <c r="BU18" s="54" t="str">
        <f t="shared" si="4"/>
        <v>-</v>
      </c>
      <c r="BV18" s="54" t="str">
        <f t="shared" si="4"/>
        <v>-</v>
      </c>
      <c r="BW18" s="54" t="str">
        <f t="shared" si="4"/>
        <v>-</v>
      </c>
      <c r="BX18" s="54" t="str">
        <f t="shared" si="4"/>
        <v>-</v>
      </c>
      <c r="BY18" s="54" t="str">
        <f t="shared" si="4"/>
        <v>-</v>
      </c>
      <c r="BZ18" s="53"/>
      <c r="CA18" s="54" t="str">
        <f aca="true" t="shared" si="5" ref="CA18:CG18">IF(LEN($AH18)&lt;(COLUMN()-78),"-",MID($AH18,(COLUMN()-78),1))</f>
        <v>0</v>
      </c>
      <c r="CB18" s="54" t="str">
        <f t="shared" si="5"/>
        <v>-</v>
      </c>
      <c r="CC18" s="54" t="str">
        <f t="shared" si="5"/>
        <v>-</v>
      </c>
      <c r="CD18" s="54" t="str">
        <f t="shared" si="5"/>
        <v>-</v>
      </c>
      <c r="CE18" s="54" t="str">
        <f t="shared" si="5"/>
        <v>-</v>
      </c>
      <c r="CF18" s="54" t="str">
        <f t="shared" si="5"/>
        <v>-</v>
      </c>
      <c r="CG18" s="54" t="str">
        <f t="shared" si="5"/>
        <v>-</v>
      </c>
      <c r="CH18" s="50"/>
    </row>
    <row r="19" spans="1:86" ht="7.5" customHeight="1">
      <c r="A19" s="19"/>
      <c r="B19" s="19"/>
      <c r="C19" s="19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/>
      <c r="Z19" s="19"/>
      <c r="AA19" s="19"/>
      <c r="AB19" s="19"/>
      <c r="AC19" s="19"/>
      <c r="AD19" s="19"/>
      <c r="AE19" s="19"/>
      <c r="AF19" s="19"/>
      <c r="AG19" s="53"/>
      <c r="AH19" s="19"/>
      <c r="AI19" s="19"/>
      <c r="AJ19" s="19"/>
      <c r="AK19" s="19"/>
      <c r="AL19" s="19"/>
      <c r="AM19" s="19"/>
      <c r="AN19" s="19"/>
      <c r="AO19" s="50"/>
      <c r="AT19" s="8"/>
      <c r="AU19" s="8"/>
      <c r="AV19" s="8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0"/>
      <c r="BS19" s="8"/>
      <c r="BT19" s="8"/>
      <c r="BU19" s="8"/>
      <c r="BV19" s="8"/>
      <c r="BW19" s="8"/>
      <c r="BX19" s="8"/>
      <c r="BY19" s="8"/>
      <c r="BZ19" s="53"/>
      <c r="CA19" s="8"/>
      <c r="CB19" s="8"/>
      <c r="CC19" s="8"/>
      <c r="CD19" s="8"/>
      <c r="CE19" s="8"/>
      <c r="CF19" s="8"/>
      <c r="CG19" s="8"/>
      <c r="CH19" s="50"/>
    </row>
    <row r="20" spans="1:86" ht="19.5" customHeight="1">
      <c r="A20" s="74"/>
      <c r="B20" s="74"/>
      <c r="C20" s="74"/>
      <c r="D20" s="51"/>
      <c r="E20" s="92" t="s">
        <v>71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>
        <v>2210</v>
      </c>
      <c r="W20" s="93"/>
      <c r="X20" s="93"/>
      <c r="Y20" s="58" t="s">
        <v>35</v>
      </c>
      <c r="Z20" s="71">
        <v>0</v>
      </c>
      <c r="AA20" s="71"/>
      <c r="AB20" s="71"/>
      <c r="AC20" s="71"/>
      <c r="AD20" s="71"/>
      <c r="AE20" s="71"/>
      <c r="AF20" s="71"/>
      <c r="AG20" s="59" t="s">
        <v>36</v>
      </c>
      <c r="AH20" s="71">
        <v>0</v>
      </c>
      <c r="AI20" s="71"/>
      <c r="AJ20" s="71"/>
      <c r="AK20" s="71"/>
      <c r="AL20" s="71"/>
      <c r="AM20" s="71"/>
      <c r="AN20" s="71"/>
      <c r="AO20" s="60" t="s">
        <v>37</v>
      </c>
      <c r="AT20" s="54" t="str">
        <f>IF(LEN($A20)&lt;(COLUMN()-45),"-",MID($A20,(COLUMN()-45),1))</f>
        <v>-</v>
      </c>
      <c r="AU20" s="54" t="str">
        <f>IF(LEN($A20)&lt;(COLUMN()-45),"-",MID($A20,(COLUMN()-45),1))</f>
        <v>-</v>
      </c>
      <c r="AV20" s="54" t="str">
        <f>IF(LEN($A20)&lt;(COLUMN()-45),"-",MID($A20,(COLUMN()-45),1))</f>
        <v>-</v>
      </c>
      <c r="AW20" s="51"/>
      <c r="AX20" s="92" t="s">
        <v>71</v>
      </c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3">
        <v>2210</v>
      </c>
      <c r="BP20" s="93"/>
      <c r="BQ20" s="93"/>
      <c r="BR20" s="58" t="s">
        <v>35</v>
      </c>
      <c r="BS20" s="54" t="str">
        <f aca="true" t="shared" si="6" ref="BS20:BY20">IF(LEN($Z20)&lt;(COLUMN()-70),"-",MID($Z20,(COLUMN()-70),1))</f>
        <v>0</v>
      </c>
      <c r="BT20" s="54" t="str">
        <f t="shared" si="6"/>
        <v>-</v>
      </c>
      <c r="BU20" s="54" t="str">
        <f t="shared" si="6"/>
        <v>-</v>
      </c>
      <c r="BV20" s="54" t="str">
        <f t="shared" si="6"/>
        <v>-</v>
      </c>
      <c r="BW20" s="54" t="str">
        <f t="shared" si="6"/>
        <v>-</v>
      </c>
      <c r="BX20" s="54" t="str">
        <f t="shared" si="6"/>
        <v>-</v>
      </c>
      <c r="BY20" s="54" t="str">
        <f t="shared" si="6"/>
        <v>-</v>
      </c>
      <c r="BZ20" s="59" t="s">
        <v>36</v>
      </c>
      <c r="CA20" s="54" t="str">
        <f aca="true" t="shared" si="7" ref="CA20:CG20">IF(LEN($AH20)&lt;(COLUMN()-78),"-",MID($AH20,(COLUMN()-78),1))</f>
        <v>0</v>
      </c>
      <c r="CB20" s="54" t="str">
        <f t="shared" si="7"/>
        <v>-</v>
      </c>
      <c r="CC20" s="54" t="str">
        <f t="shared" si="7"/>
        <v>-</v>
      </c>
      <c r="CD20" s="54" t="str">
        <f t="shared" si="7"/>
        <v>-</v>
      </c>
      <c r="CE20" s="54" t="str">
        <f t="shared" si="7"/>
        <v>-</v>
      </c>
      <c r="CF20" s="54" t="str">
        <f t="shared" si="7"/>
        <v>-</v>
      </c>
      <c r="CG20" s="54" t="str">
        <f t="shared" si="7"/>
        <v>-</v>
      </c>
      <c r="CH20" s="60" t="s">
        <v>37</v>
      </c>
    </row>
    <row r="21" spans="1:86" ht="7.5" customHeight="1">
      <c r="A21" s="19"/>
      <c r="B21" s="19"/>
      <c r="C21" s="19"/>
      <c r="D21" s="5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0"/>
      <c r="Z21" s="19"/>
      <c r="AA21" s="19"/>
      <c r="AB21" s="19"/>
      <c r="AC21" s="19"/>
      <c r="AD21" s="19"/>
      <c r="AE21" s="19"/>
      <c r="AF21" s="19"/>
      <c r="AG21" s="53"/>
      <c r="AH21" s="19"/>
      <c r="AI21" s="19"/>
      <c r="AJ21" s="19"/>
      <c r="AK21" s="19"/>
      <c r="AL21" s="19"/>
      <c r="AM21" s="19"/>
      <c r="AN21" s="19"/>
      <c r="AO21" s="50"/>
      <c r="AT21" s="8"/>
      <c r="AU21" s="8"/>
      <c r="AV21" s="8"/>
      <c r="AW21" s="5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0"/>
      <c r="BS21" s="8"/>
      <c r="BT21" s="8"/>
      <c r="BU21" s="8"/>
      <c r="BV21" s="8"/>
      <c r="BW21" s="8"/>
      <c r="BX21" s="8"/>
      <c r="BY21" s="8"/>
      <c r="BZ21" s="53"/>
      <c r="CA21" s="8"/>
      <c r="CB21" s="8"/>
      <c r="CC21" s="8"/>
      <c r="CD21" s="8"/>
      <c r="CE21" s="8"/>
      <c r="CF21" s="8"/>
      <c r="CG21" s="8"/>
      <c r="CH21" s="50"/>
    </row>
    <row r="22" spans="1:86" ht="19.5" customHeight="1">
      <c r="A22" s="74"/>
      <c r="B22" s="74"/>
      <c r="C22" s="74"/>
      <c r="D22" s="51"/>
      <c r="E22" s="89" t="s">
        <v>72</v>
      </c>
      <c r="F22" s="89"/>
      <c r="G22" s="89"/>
      <c r="H22" s="89"/>
      <c r="I22" s="89"/>
      <c r="J22" s="89"/>
      <c r="K22" s="89"/>
      <c r="L22" s="89"/>
      <c r="M22" s="89"/>
      <c r="N22" s="89"/>
      <c r="O22" s="62"/>
      <c r="P22" s="62"/>
      <c r="Q22" s="62"/>
      <c r="R22" s="51"/>
      <c r="S22" s="51"/>
      <c r="T22" s="51"/>
      <c r="U22" s="51"/>
      <c r="V22" s="93">
        <v>2220</v>
      </c>
      <c r="W22" s="93"/>
      <c r="X22" s="93"/>
      <c r="Y22" s="58" t="s">
        <v>35</v>
      </c>
      <c r="Z22" s="71">
        <v>0</v>
      </c>
      <c r="AA22" s="71"/>
      <c r="AB22" s="71"/>
      <c r="AC22" s="71"/>
      <c r="AD22" s="71"/>
      <c r="AE22" s="71"/>
      <c r="AF22" s="71"/>
      <c r="AG22" s="59" t="s">
        <v>36</v>
      </c>
      <c r="AH22" s="71">
        <v>0</v>
      </c>
      <c r="AI22" s="71"/>
      <c r="AJ22" s="71"/>
      <c r="AK22" s="71"/>
      <c r="AL22" s="71"/>
      <c r="AM22" s="71"/>
      <c r="AN22" s="71"/>
      <c r="AO22" s="60" t="s">
        <v>37</v>
      </c>
      <c r="AT22" s="54" t="str">
        <f>IF(LEN($A22)&lt;(COLUMN()-45),"-",MID($A22,(COLUMN()-45),1))</f>
        <v>-</v>
      </c>
      <c r="AU22" s="54" t="str">
        <f>IF(LEN($A22)&lt;(COLUMN()-45),"-",MID($A22,(COLUMN()-45),1))</f>
        <v>-</v>
      </c>
      <c r="AV22" s="54" t="str">
        <f>IF(LEN($A22)&lt;(COLUMN()-45),"-",MID($A22,(COLUMN()-45),1))</f>
        <v>-</v>
      </c>
      <c r="AW22" s="51"/>
      <c r="AX22" s="89" t="s">
        <v>72</v>
      </c>
      <c r="AY22" s="89"/>
      <c r="AZ22" s="89"/>
      <c r="BA22" s="89"/>
      <c r="BB22" s="89"/>
      <c r="BC22" s="89"/>
      <c r="BD22" s="89"/>
      <c r="BE22" s="89"/>
      <c r="BF22" s="89"/>
      <c r="BG22" s="89"/>
      <c r="BH22" s="62"/>
      <c r="BI22" s="62"/>
      <c r="BJ22" s="62"/>
      <c r="BK22" s="51"/>
      <c r="BL22" s="51"/>
      <c r="BM22" s="51"/>
      <c r="BN22" s="51"/>
      <c r="BO22" s="93">
        <v>2220</v>
      </c>
      <c r="BP22" s="93"/>
      <c r="BQ22" s="93"/>
      <c r="BR22" s="58" t="s">
        <v>35</v>
      </c>
      <c r="BS22" s="54" t="str">
        <f aca="true" t="shared" si="8" ref="BS22:BY22">IF(LEN($Z22)&lt;(COLUMN()-70),"-",MID($Z22,(COLUMN()-70),1))</f>
        <v>0</v>
      </c>
      <c r="BT22" s="54" t="str">
        <f t="shared" si="8"/>
        <v>-</v>
      </c>
      <c r="BU22" s="54" t="str">
        <f t="shared" si="8"/>
        <v>-</v>
      </c>
      <c r="BV22" s="54" t="str">
        <f t="shared" si="8"/>
        <v>-</v>
      </c>
      <c r="BW22" s="54" t="str">
        <f t="shared" si="8"/>
        <v>-</v>
      </c>
      <c r="BX22" s="54" t="str">
        <f t="shared" si="8"/>
        <v>-</v>
      </c>
      <c r="BY22" s="54" t="str">
        <f t="shared" si="8"/>
        <v>-</v>
      </c>
      <c r="BZ22" s="59" t="s">
        <v>36</v>
      </c>
      <c r="CA22" s="54" t="str">
        <f aca="true" t="shared" si="9" ref="CA22:CG22">IF(LEN($AH22)&lt;(COLUMN()-78),"-",MID($AH22,(COLUMN()-78),1))</f>
        <v>0</v>
      </c>
      <c r="CB22" s="54" t="str">
        <f t="shared" si="9"/>
        <v>-</v>
      </c>
      <c r="CC22" s="54" t="str">
        <f t="shared" si="9"/>
        <v>-</v>
      </c>
      <c r="CD22" s="54" t="str">
        <f t="shared" si="9"/>
        <v>-</v>
      </c>
      <c r="CE22" s="54" t="str">
        <f t="shared" si="9"/>
        <v>-</v>
      </c>
      <c r="CF22" s="54" t="str">
        <f t="shared" si="9"/>
        <v>-</v>
      </c>
      <c r="CG22" s="54" t="str">
        <f t="shared" si="9"/>
        <v>-</v>
      </c>
      <c r="CH22" s="60" t="s">
        <v>37</v>
      </c>
    </row>
    <row r="23" spans="1:86" ht="7.5" customHeight="1">
      <c r="A23" s="19"/>
      <c r="B23" s="19"/>
      <c r="C23" s="19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0"/>
      <c r="Z23" s="19"/>
      <c r="AA23" s="19"/>
      <c r="AB23" s="19"/>
      <c r="AC23" s="19"/>
      <c r="AD23" s="19"/>
      <c r="AE23" s="19"/>
      <c r="AF23" s="19"/>
      <c r="AG23" s="53"/>
      <c r="AH23" s="19"/>
      <c r="AI23" s="19"/>
      <c r="AJ23" s="19"/>
      <c r="AK23" s="19"/>
      <c r="AL23" s="19"/>
      <c r="AM23" s="19"/>
      <c r="AN23" s="19"/>
      <c r="AO23" s="50"/>
      <c r="AT23" s="8"/>
      <c r="AU23" s="8"/>
      <c r="AV23" s="8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0"/>
      <c r="BS23" s="8"/>
      <c r="BT23" s="8"/>
      <c r="BU23" s="8"/>
      <c r="BV23" s="8"/>
      <c r="BW23" s="8"/>
      <c r="BX23" s="8"/>
      <c r="BY23" s="8"/>
      <c r="BZ23" s="53"/>
      <c r="CA23" s="8"/>
      <c r="CB23" s="8"/>
      <c r="CC23" s="8"/>
      <c r="CD23" s="8"/>
      <c r="CE23" s="8"/>
      <c r="CF23" s="8"/>
      <c r="CG23" s="8"/>
      <c r="CH23" s="50"/>
    </row>
    <row r="24" spans="1:86" ht="19.5" customHeight="1">
      <c r="A24" s="74"/>
      <c r="B24" s="74"/>
      <c r="C24" s="74"/>
      <c r="D24" s="51"/>
      <c r="E24" s="62"/>
      <c r="F24" s="89" t="s">
        <v>73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3">
        <v>2200</v>
      </c>
      <c r="W24" s="93"/>
      <c r="X24" s="93"/>
      <c r="Y24" s="60"/>
      <c r="Z24" s="71">
        <v>296</v>
      </c>
      <c r="AA24" s="71"/>
      <c r="AB24" s="71"/>
      <c r="AC24" s="71"/>
      <c r="AD24" s="71"/>
      <c r="AE24" s="71"/>
      <c r="AF24" s="71"/>
      <c r="AG24" s="59"/>
      <c r="AH24" s="71">
        <v>0</v>
      </c>
      <c r="AI24" s="71"/>
      <c r="AJ24" s="71"/>
      <c r="AK24" s="71"/>
      <c r="AL24" s="71"/>
      <c r="AM24" s="71"/>
      <c r="AN24" s="71"/>
      <c r="AO24" s="60"/>
      <c r="AT24" s="54" t="str">
        <f>IF(LEN($A24)&lt;(COLUMN()-45),"-",MID($A24,(COLUMN()-45),1))</f>
        <v>-</v>
      </c>
      <c r="AU24" s="54" t="str">
        <f>IF(LEN($A24)&lt;(COLUMN()-45),"-",MID($A24,(COLUMN()-45),1))</f>
        <v>-</v>
      </c>
      <c r="AV24" s="54" t="str">
        <f>IF(LEN($A24)&lt;(COLUMN()-45),"-",MID($A24,(COLUMN()-45),1))</f>
        <v>-</v>
      </c>
      <c r="AW24" s="51"/>
      <c r="AX24" s="62"/>
      <c r="AY24" s="89" t="s">
        <v>73</v>
      </c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3">
        <v>2200</v>
      </c>
      <c r="BP24" s="93"/>
      <c r="BQ24" s="93"/>
      <c r="BR24" s="60"/>
      <c r="BS24" s="54" t="str">
        <f aca="true" t="shared" si="10" ref="BS24:BY24">IF(LEN($Z24)&lt;(COLUMN()-70),"-",MID($Z24,(COLUMN()-70),1))</f>
        <v>2</v>
      </c>
      <c r="BT24" s="54" t="str">
        <f t="shared" si="10"/>
        <v>9</v>
      </c>
      <c r="BU24" s="54" t="str">
        <f t="shared" si="10"/>
        <v>6</v>
      </c>
      <c r="BV24" s="54" t="str">
        <f t="shared" si="10"/>
        <v>-</v>
      </c>
      <c r="BW24" s="54" t="str">
        <f t="shared" si="10"/>
        <v>-</v>
      </c>
      <c r="BX24" s="54" t="str">
        <f t="shared" si="10"/>
        <v>-</v>
      </c>
      <c r="BY24" s="54" t="str">
        <f t="shared" si="10"/>
        <v>-</v>
      </c>
      <c r="BZ24" s="59"/>
      <c r="CA24" s="54" t="str">
        <f aca="true" t="shared" si="11" ref="CA24:CG24">IF(LEN($AH24)&lt;(COLUMN()-78),"-",MID($AH24,(COLUMN()-78),1))</f>
        <v>0</v>
      </c>
      <c r="CB24" s="54" t="str">
        <f t="shared" si="11"/>
        <v>-</v>
      </c>
      <c r="CC24" s="54" t="str">
        <f t="shared" si="11"/>
        <v>-</v>
      </c>
      <c r="CD24" s="54" t="str">
        <f t="shared" si="11"/>
        <v>-</v>
      </c>
      <c r="CE24" s="54" t="str">
        <f t="shared" si="11"/>
        <v>-</v>
      </c>
      <c r="CF24" s="54" t="str">
        <f t="shared" si="11"/>
        <v>-</v>
      </c>
      <c r="CG24" s="54" t="str">
        <f t="shared" si="11"/>
        <v>-</v>
      </c>
      <c r="CH24" s="60"/>
    </row>
    <row r="25" spans="1:86" ht="7.5" customHeight="1">
      <c r="A25" s="19"/>
      <c r="B25" s="19"/>
      <c r="C25" s="1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0"/>
      <c r="Z25" s="19"/>
      <c r="AA25" s="19"/>
      <c r="AB25" s="19"/>
      <c r="AC25" s="19"/>
      <c r="AD25" s="19"/>
      <c r="AE25" s="19"/>
      <c r="AF25" s="19"/>
      <c r="AG25" s="53"/>
      <c r="AH25" s="19"/>
      <c r="AI25" s="19"/>
      <c r="AJ25" s="19"/>
      <c r="AK25" s="19"/>
      <c r="AL25" s="19"/>
      <c r="AM25" s="19"/>
      <c r="AN25" s="19"/>
      <c r="AO25" s="50"/>
      <c r="AT25" s="8"/>
      <c r="AU25" s="8"/>
      <c r="AV25" s="8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8"/>
      <c r="BT25" s="8"/>
      <c r="BU25" s="8"/>
      <c r="BV25" s="8"/>
      <c r="BW25" s="8"/>
      <c r="BX25" s="8"/>
      <c r="BY25" s="8"/>
      <c r="BZ25" s="53"/>
      <c r="CA25" s="8"/>
      <c r="CB25" s="8"/>
      <c r="CC25" s="8"/>
      <c r="CD25" s="8"/>
      <c r="CE25" s="8"/>
      <c r="CF25" s="8"/>
      <c r="CG25" s="8"/>
      <c r="CH25" s="50"/>
    </row>
    <row r="26" spans="1:86" ht="19.5" customHeight="1">
      <c r="A26" s="74"/>
      <c r="B26" s="74"/>
      <c r="C26" s="74"/>
      <c r="D26" s="51"/>
      <c r="E26" s="89" t="s">
        <v>74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3">
        <v>2310</v>
      </c>
      <c r="W26" s="93"/>
      <c r="X26" s="93"/>
      <c r="Y26" s="50"/>
      <c r="Z26" s="71">
        <v>0</v>
      </c>
      <c r="AA26" s="71"/>
      <c r="AB26" s="71"/>
      <c r="AC26" s="71"/>
      <c r="AD26" s="71"/>
      <c r="AE26" s="71"/>
      <c r="AF26" s="71"/>
      <c r="AG26" s="53"/>
      <c r="AH26" s="71">
        <v>0</v>
      </c>
      <c r="AI26" s="71"/>
      <c r="AJ26" s="71"/>
      <c r="AK26" s="71"/>
      <c r="AL26" s="71"/>
      <c r="AM26" s="71"/>
      <c r="AN26" s="71"/>
      <c r="AO26" s="50"/>
      <c r="AT26" s="54" t="str">
        <f>IF(LEN($A26)&lt;(COLUMN()-45),"-",MID($A26,(COLUMN()-45),1))</f>
        <v>-</v>
      </c>
      <c r="AU26" s="54" t="str">
        <f>IF(LEN($A26)&lt;(COLUMN()-45),"-",MID($A26,(COLUMN()-45),1))</f>
        <v>-</v>
      </c>
      <c r="AV26" s="54" t="str">
        <f>IF(LEN($A26)&lt;(COLUMN()-45),"-",MID($A26,(COLUMN()-45),1))</f>
        <v>-</v>
      </c>
      <c r="AW26" s="51"/>
      <c r="AX26" s="89" t="s">
        <v>74</v>
      </c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3">
        <v>2310</v>
      </c>
      <c r="BP26" s="93"/>
      <c r="BQ26" s="93"/>
      <c r="BR26" s="50"/>
      <c r="BS26" s="54" t="str">
        <f aca="true" t="shared" si="12" ref="BS26:BY26">IF(LEN($Z26)&lt;(COLUMN()-70),"-",MID($Z26,(COLUMN()-70),1))</f>
        <v>0</v>
      </c>
      <c r="BT26" s="54" t="str">
        <f t="shared" si="12"/>
        <v>-</v>
      </c>
      <c r="BU26" s="54" t="str">
        <f t="shared" si="12"/>
        <v>-</v>
      </c>
      <c r="BV26" s="54" t="str">
        <f t="shared" si="12"/>
        <v>-</v>
      </c>
      <c r="BW26" s="54" t="str">
        <f t="shared" si="12"/>
        <v>-</v>
      </c>
      <c r="BX26" s="54" t="str">
        <f t="shared" si="12"/>
        <v>-</v>
      </c>
      <c r="BY26" s="54" t="str">
        <f t="shared" si="12"/>
        <v>-</v>
      </c>
      <c r="BZ26" s="53"/>
      <c r="CA26" s="54" t="str">
        <f aca="true" t="shared" si="13" ref="CA26:CG26">IF(LEN($AH26)&lt;(COLUMN()-78),"-",MID($AH26,(COLUMN()-78),1))</f>
        <v>0</v>
      </c>
      <c r="CB26" s="54" t="str">
        <f t="shared" si="13"/>
        <v>-</v>
      </c>
      <c r="CC26" s="54" t="str">
        <f t="shared" si="13"/>
        <v>-</v>
      </c>
      <c r="CD26" s="54" t="str">
        <f t="shared" si="13"/>
        <v>-</v>
      </c>
      <c r="CE26" s="54" t="str">
        <f t="shared" si="13"/>
        <v>-</v>
      </c>
      <c r="CF26" s="54" t="str">
        <f t="shared" si="13"/>
        <v>-</v>
      </c>
      <c r="CG26" s="54" t="str">
        <f t="shared" si="13"/>
        <v>-</v>
      </c>
      <c r="CH26" s="50"/>
    </row>
    <row r="27" spans="1:86" ht="7.5" customHeight="1">
      <c r="A27" s="19"/>
      <c r="B27" s="19"/>
      <c r="C27" s="1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0"/>
      <c r="Z27" s="19"/>
      <c r="AA27" s="19"/>
      <c r="AB27" s="19"/>
      <c r="AC27" s="19"/>
      <c r="AD27" s="19"/>
      <c r="AE27" s="19"/>
      <c r="AF27" s="19"/>
      <c r="AG27" s="53"/>
      <c r="AH27" s="19"/>
      <c r="AI27" s="19"/>
      <c r="AJ27" s="19"/>
      <c r="AK27" s="19"/>
      <c r="AL27" s="19"/>
      <c r="AM27" s="19"/>
      <c r="AN27" s="19"/>
      <c r="AO27" s="50"/>
      <c r="AT27" s="8"/>
      <c r="AU27" s="8"/>
      <c r="AV27" s="8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0"/>
      <c r="BS27" s="8"/>
      <c r="BT27" s="8"/>
      <c r="BU27" s="8"/>
      <c r="BV27" s="8"/>
      <c r="BW27" s="8"/>
      <c r="BX27" s="8"/>
      <c r="BY27" s="8"/>
      <c r="BZ27" s="53"/>
      <c r="CA27" s="8"/>
      <c r="CB27" s="8"/>
      <c r="CC27" s="8"/>
      <c r="CD27" s="8"/>
      <c r="CE27" s="8"/>
      <c r="CF27" s="8"/>
      <c r="CG27" s="8"/>
      <c r="CH27" s="50"/>
    </row>
    <row r="28" spans="1:86" ht="19.5" customHeight="1">
      <c r="A28" s="74"/>
      <c r="B28" s="74"/>
      <c r="C28" s="74"/>
      <c r="D28" s="51"/>
      <c r="E28" s="89" t="s">
        <v>75</v>
      </c>
      <c r="F28" s="89"/>
      <c r="G28" s="89"/>
      <c r="H28" s="89"/>
      <c r="I28" s="89"/>
      <c r="J28" s="89"/>
      <c r="K28" s="89"/>
      <c r="L28" s="89"/>
      <c r="M28" s="89"/>
      <c r="N28" s="89"/>
      <c r="O28" s="62"/>
      <c r="P28" s="62"/>
      <c r="Q28" s="62"/>
      <c r="R28" s="51"/>
      <c r="S28" s="51"/>
      <c r="T28" s="51"/>
      <c r="U28" s="51"/>
      <c r="V28" s="93">
        <v>2320</v>
      </c>
      <c r="W28" s="93"/>
      <c r="X28" s="93"/>
      <c r="Y28" s="50"/>
      <c r="Z28" s="71">
        <v>0</v>
      </c>
      <c r="AA28" s="71"/>
      <c r="AB28" s="71"/>
      <c r="AC28" s="71"/>
      <c r="AD28" s="71"/>
      <c r="AE28" s="71"/>
      <c r="AF28" s="71"/>
      <c r="AG28" s="53"/>
      <c r="AH28" s="71">
        <v>0</v>
      </c>
      <c r="AI28" s="71"/>
      <c r="AJ28" s="71"/>
      <c r="AK28" s="71"/>
      <c r="AL28" s="71"/>
      <c r="AM28" s="71"/>
      <c r="AN28" s="71"/>
      <c r="AO28" s="50"/>
      <c r="AT28" s="54" t="str">
        <f>IF(LEN($A28)&lt;(COLUMN()-45),"-",MID($A28,(COLUMN()-45),1))</f>
        <v>-</v>
      </c>
      <c r="AU28" s="54" t="str">
        <f>IF(LEN($A28)&lt;(COLUMN()-45),"-",MID($A28,(COLUMN()-45),1))</f>
        <v>-</v>
      </c>
      <c r="AV28" s="54" t="str">
        <f>IF(LEN($A28)&lt;(COLUMN()-45),"-",MID($A28,(COLUMN()-45),1))</f>
        <v>-</v>
      </c>
      <c r="AW28" s="51"/>
      <c r="AX28" s="89" t="s">
        <v>75</v>
      </c>
      <c r="AY28" s="89"/>
      <c r="AZ28" s="89"/>
      <c r="BA28" s="89"/>
      <c r="BB28" s="89"/>
      <c r="BC28" s="89"/>
      <c r="BD28" s="89"/>
      <c r="BE28" s="89"/>
      <c r="BF28" s="89"/>
      <c r="BG28" s="89"/>
      <c r="BH28" s="62"/>
      <c r="BI28" s="62"/>
      <c r="BJ28" s="62"/>
      <c r="BK28" s="51"/>
      <c r="BL28" s="51"/>
      <c r="BM28" s="51"/>
      <c r="BN28" s="51"/>
      <c r="BO28" s="93">
        <v>2320</v>
      </c>
      <c r="BP28" s="93"/>
      <c r="BQ28" s="93"/>
      <c r="BR28" s="50"/>
      <c r="BS28" s="54" t="str">
        <f aca="true" t="shared" si="14" ref="BS28:BY28">IF(LEN($Z28)&lt;(COLUMN()-70),"-",MID($Z28,(COLUMN()-70),1))</f>
        <v>0</v>
      </c>
      <c r="BT28" s="54" t="str">
        <f t="shared" si="14"/>
        <v>-</v>
      </c>
      <c r="BU28" s="54" t="str">
        <f t="shared" si="14"/>
        <v>-</v>
      </c>
      <c r="BV28" s="54" t="str">
        <f t="shared" si="14"/>
        <v>-</v>
      </c>
      <c r="BW28" s="54" t="str">
        <f t="shared" si="14"/>
        <v>-</v>
      </c>
      <c r="BX28" s="54" t="str">
        <f t="shared" si="14"/>
        <v>-</v>
      </c>
      <c r="BY28" s="54" t="str">
        <f t="shared" si="14"/>
        <v>-</v>
      </c>
      <c r="BZ28" s="53"/>
      <c r="CA28" s="54" t="str">
        <f aca="true" t="shared" si="15" ref="CA28:CG28">IF(LEN($AH28)&lt;(COLUMN()-78),"-",MID($AH28,(COLUMN()-78),1))</f>
        <v>0</v>
      </c>
      <c r="CB28" s="54" t="str">
        <f t="shared" si="15"/>
        <v>-</v>
      </c>
      <c r="CC28" s="54" t="str">
        <f t="shared" si="15"/>
        <v>-</v>
      </c>
      <c r="CD28" s="54" t="str">
        <f t="shared" si="15"/>
        <v>-</v>
      </c>
      <c r="CE28" s="54" t="str">
        <f t="shared" si="15"/>
        <v>-</v>
      </c>
      <c r="CF28" s="54" t="str">
        <f t="shared" si="15"/>
        <v>-</v>
      </c>
      <c r="CG28" s="54" t="str">
        <f t="shared" si="15"/>
        <v>-</v>
      </c>
      <c r="CH28" s="50"/>
    </row>
    <row r="29" spans="1:86" ht="7.5" customHeight="1">
      <c r="A29" s="19"/>
      <c r="B29" s="19"/>
      <c r="C29" s="1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  <c r="Z29" s="19"/>
      <c r="AA29" s="19"/>
      <c r="AB29" s="19"/>
      <c r="AC29" s="19"/>
      <c r="AD29" s="19"/>
      <c r="AE29" s="19"/>
      <c r="AF29" s="19"/>
      <c r="AG29" s="53"/>
      <c r="AH29" s="19"/>
      <c r="AI29" s="19"/>
      <c r="AJ29" s="19"/>
      <c r="AK29" s="19"/>
      <c r="AL29" s="19"/>
      <c r="AM29" s="19"/>
      <c r="AN29" s="19"/>
      <c r="AO29" s="50"/>
      <c r="AT29" s="8"/>
      <c r="AU29" s="8"/>
      <c r="AV29" s="8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0"/>
      <c r="BS29" s="8"/>
      <c r="BT29" s="8"/>
      <c r="BU29" s="8"/>
      <c r="BV29" s="8"/>
      <c r="BW29" s="8"/>
      <c r="BX29" s="8"/>
      <c r="BY29" s="8"/>
      <c r="BZ29" s="53"/>
      <c r="CA29" s="8"/>
      <c r="CB29" s="8"/>
      <c r="CC29" s="8"/>
      <c r="CD29" s="8"/>
      <c r="CE29" s="8"/>
      <c r="CF29" s="8"/>
      <c r="CG29" s="8"/>
      <c r="CH29" s="50"/>
    </row>
    <row r="30" spans="1:86" ht="19.5" customHeight="1">
      <c r="A30" s="74"/>
      <c r="B30" s="74"/>
      <c r="C30" s="74"/>
      <c r="D30" s="51"/>
      <c r="E30" s="89" t="s">
        <v>76</v>
      </c>
      <c r="F30" s="89"/>
      <c r="G30" s="89"/>
      <c r="H30" s="89"/>
      <c r="I30" s="89"/>
      <c r="J30" s="89"/>
      <c r="K30" s="89"/>
      <c r="L30" s="89"/>
      <c r="M30" s="89"/>
      <c r="N30" s="89"/>
      <c r="O30" s="62"/>
      <c r="P30" s="62"/>
      <c r="Q30" s="62"/>
      <c r="R30" s="51"/>
      <c r="S30" s="51"/>
      <c r="T30" s="51"/>
      <c r="U30" s="51"/>
      <c r="V30" s="93">
        <v>2330</v>
      </c>
      <c r="W30" s="93"/>
      <c r="X30" s="93"/>
      <c r="Y30" s="58" t="s">
        <v>35</v>
      </c>
      <c r="Z30" s="71">
        <v>0</v>
      </c>
      <c r="AA30" s="71"/>
      <c r="AB30" s="71"/>
      <c r="AC30" s="71"/>
      <c r="AD30" s="71"/>
      <c r="AE30" s="71"/>
      <c r="AF30" s="71"/>
      <c r="AG30" s="59" t="s">
        <v>36</v>
      </c>
      <c r="AH30" s="71">
        <v>0</v>
      </c>
      <c r="AI30" s="71"/>
      <c r="AJ30" s="71"/>
      <c r="AK30" s="71"/>
      <c r="AL30" s="71"/>
      <c r="AM30" s="71"/>
      <c r="AN30" s="71"/>
      <c r="AO30" s="60" t="s">
        <v>37</v>
      </c>
      <c r="AT30" s="54" t="str">
        <f>IF(LEN($A30)&lt;(COLUMN()-45),"-",MID($A30,(COLUMN()-45),1))</f>
        <v>-</v>
      </c>
      <c r="AU30" s="54" t="str">
        <f>IF(LEN($A30)&lt;(COLUMN()-45),"-",MID($A30,(COLUMN()-45),1))</f>
        <v>-</v>
      </c>
      <c r="AV30" s="54" t="str">
        <f>IF(LEN($A30)&lt;(COLUMN()-45),"-",MID($A30,(COLUMN()-45),1))</f>
        <v>-</v>
      </c>
      <c r="AW30" s="51"/>
      <c r="AX30" s="89" t="s">
        <v>76</v>
      </c>
      <c r="AY30" s="89"/>
      <c r="AZ30" s="89"/>
      <c r="BA30" s="89"/>
      <c r="BB30" s="89"/>
      <c r="BC30" s="89"/>
      <c r="BD30" s="89"/>
      <c r="BE30" s="89"/>
      <c r="BF30" s="89"/>
      <c r="BG30" s="89"/>
      <c r="BH30" s="62"/>
      <c r="BI30" s="62"/>
      <c r="BJ30" s="62"/>
      <c r="BK30" s="51"/>
      <c r="BL30" s="51"/>
      <c r="BM30" s="51"/>
      <c r="BN30" s="51"/>
      <c r="BO30" s="93">
        <v>2330</v>
      </c>
      <c r="BP30" s="93"/>
      <c r="BQ30" s="93"/>
      <c r="BR30" s="58" t="s">
        <v>35</v>
      </c>
      <c r="BS30" s="54" t="str">
        <f aca="true" t="shared" si="16" ref="BS30:BY30">IF(LEN($Z30)&lt;(COLUMN()-70),"-",MID($Z30,(COLUMN()-70),1))</f>
        <v>0</v>
      </c>
      <c r="BT30" s="54" t="str">
        <f t="shared" si="16"/>
        <v>-</v>
      </c>
      <c r="BU30" s="54" t="str">
        <f t="shared" si="16"/>
        <v>-</v>
      </c>
      <c r="BV30" s="54" t="str">
        <f t="shared" si="16"/>
        <v>-</v>
      </c>
      <c r="BW30" s="54" t="str">
        <f t="shared" si="16"/>
        <v>-</v>
      </c>
      <c r="BX30" s="54" t="str">
        <f t="shared" si="16"/>
        <v>-</v>
      </c>
      <c r="BY30" s="54" t="str">
        <f t="shared" si="16"/>
        <v>-</v>
      </c>
      <c r="BZ30" s="59" t="s">
        <v>36</v>
      </c>
      <c r="CA30" s="54" t="str">
        <f aca="true" t="shared" si="17" ref="CA30:CG30">IF(LEN($AH30)&lt;(COLUMN()-78),"-",MID($AH30,(COLUMN()-78),1))</f>
        <v>0</v>
      </c>
      <c r="CB30" s="54" t="str">
        <f t="shared" si="17"/>
        <v>-</v>
      </c>
      <c r="CC30" s="54" t="str">
        <f t="shared" si="17"/>
        <v>-</v>
      </c>
      <c r="CD30" s="54" t="str">
        <f t="shared" si="17"/>
        <v>-</v>
      </c>
      <c r="CE30" s="54" t="str">
        <f t="shared" si="17"/>
        <v>-</v>
      </c>
      <c r="CF30" s="54" t="str">
        <f t="shared" si="17"/>
        <v>-</v>
      </c>
      <c r="CG30" s="54" t="str">
        <f t="shared" si="17"/>
        <v>-</v>
      </c>
      <c r="CH30" s="60" t="s">
        <v>37</v>
      </c>
    </row>
    <row r="31" spans="1:86" ht="7.5" customHeight="1">
      <c r="A31" s="19"/>
      <c r="B31" s="19"/>
      <c r="C31" s="19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0"/>
      <c r="Z31" s="19"/>
      <c r="AA31" s="19"/>
      <c r="AB31" s="19"/>
      <c r="AC31" s="19"/>
      <c r="AD31" s="19"/>
      <c r="AE31" s="19"/>
      <c r="AF31" s="19"/>
      <c r="AG31" s="53"/>
      <c r="AH31" s="19"/>
      <c r="AI31" s="19"/>
      <c r="AJ31" s="19"/>
      <c r="AK31" s="19"/>
      <c r="AL31" s="19"/>
      <c r="AM31" s="19"/>
      <c r="AN31" s="19"/>
      <c r="AO31" s="50"/>
      <c r="AT31" s="8"/>
      <c r="AU31" s="8"/>
      <c r="AV31" s="8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0"/>
      <c r="BS31" s="8"/>
      <c r="BT31" s="8"/>
      <c r="BU31" s="8"/>
      <c r="BV31" s="8"/>
      <c r="BW31" s="8"/>
      <c r="BX31" s="8"/>
      <c r="BY31" s="8"/>
      <c r="BZ31" s="53"/>
      <c r="CA31" s="8"/>
      <c r="CB31" s="8"/>
      <c r="CC31" s="8"/>
      <c r="CD31" s="8"/>
      <c r="CE31" s="8"/>
      <c r="CF31" s="8"/>
      <c r="CG31" s="8"/>
      <c r="CH31" s="50"/>
    </row>
    <row r="32" spans="1:86" ht="19.5" customHeight="1">
      <c r="A32" s="74"/>
      <c r="B32" s="74"/>
      <c r="C32" s="74"/>
      <c r="D32" s="51"/>
      <c r="E32" s="92" t="s">
        <v>77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3">
        <v>2340</v>
      </c>
      <c r="W32" s="93"/>
      <c r="X32" s="93"/>
      <c r="Y32" s="50"/>
      <c r="Z32" s="71">
        <v>0</v>
      </c>
      <c r="AA32" s="71"/>
      <c r="AB32" s="71"/>
      <c r="AC32" s="71"/>
      <c r="AD32" s="71"/>
      <c r="AE32" s="71"/>
      <c r="AF32" s="71"/>
      <c r="AG32" s="53"/>
      <c r="AH32" s="71">
        <v>0</v>
      </c>
      <c r="AI32" s="71"/>
      <c r="AJ32" s="71"/>
      <c r="AK32" s="71"/>
      <c r="AL32" s="71"/>
      <c r="AM32" s="71"/>
      <c r="AN32" s="71"/>
      <c r="AO32" s="50"/>
      <c r="AT32" s="54" t="str">
        <f>IF(LEN($A32)&lt;(COLUMN()-45),"-",MID($A32,(COLUMN()-45),1))</f>
        <v>-</v>
      </c>
      <c r="AU32" s="54" t="str">
        <f>IF(LEN($A32)&lt;(COLUMN()-45),"-",MID($A32,(COLUMN()-45),1))</f>
        <v>-</v>
      </c>
      <c r="AV32" s="54" t="str">
        <f>IF(LEN($A32)&lt;(COLUMN()-45),"-",MID($A32,(COLUMN()-45),1))</f>
        <v>-</v>
      </c>
      <c r="AW32" s="51"/>
      <c r="AX32" s="92" t="s">
        <v>77</v>
      </c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3">
        <v>2340</v>
      </c>
      <c r="BP32" s="93"/>
      <c r="BQ32" s="93"/>
      <c r="BR32" s="50"/>
      <c r="BS32" s="54" t="str">
        <f aca="true" t="shared" si="18" ref="BS32:BY32">IF(LEN($Z32)&lt;(COLUMN()-70),"-",MID($Z32,(COLUMN()-70),1))</f>
        <v>0</v>
      </c>
      <c r="BT32" s="54" t="str">
        <f t="shared" si="18"/>
        <v>-</v>
      </c>
      <c r="BU32" s="54" t="str">
        <f t="shared" si="18"/>
        <v>-</v>
      </c>
      <c r="BV32" s="54" t="str">
        <f t="shared" si="18"/>
        <v>-</v>
      </c>
      <c r="BW32" s="54" t="str">
        <f t="shared" si="18"/>
        <v>-</v>
      </c>
      <c r="BX32" s="54" t="str">
        <f t="shared" si="18"/>
        <v>-</v>
      </c>
      <c r="BY32" s="54" t="str">
        <f t="shared" si="18"/>
        <v>-</v>
      </c>
      <c r="BZ32" s="53"/>
      <c r="CA32" s="54" t="str">
        <f aca="true" t="shared" si="19" ref="CA32:CG32">IF(LEN($AH32)&lt;(COLUMN()-78),"-",MID($AH32,(COLUMN()-78),1))</f>
        <v>0</v>
      </c>
      <c r="CB32" s="54" t="str">
        <f t="shared" si="19"/>
        <v>-</v>
      </c>
      <c r="CC32" s="54" t="str">
        <f t="shared" si="19"/>
        <v>-</v>
      </c>
      <c r="CD32" s="54" t="str">
        <f t="shared" si="19"/>
        <v>-</v>
      </c>
      <c r="CE32" s="54" t="str">
        <f t="shared" si="19"/>
        <v>-</v>
      </c>
      <c r="CF32" s="54" t="str">
        <f t="shared" si="19"/>
        <v>-</v>
      </c>
      <c r="CG32" s="54" t="str">
        <f t="shared" si="19"/>
        <v>-</v>
      </c>
      <c r="CH32" s="50"/>
    </row>
    <row r="33" spans="1:86" ht="9.75" customHeight="1">
      <c r="A33" s="19"/>
      <c r="B33" s="19"/>
      <c r="C33" s="19"/>
      <c r="D33" s="5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0"/>
      <c r="Z33" s="19"/>
      <c r="AA33" s="19"/>
      <c r="AB33" s="19"/>
      <c r="AC33" s="19"/>
      <c r="AD33" s="19"/>
      <c r="AE33" s="19"/>
      <c r="AF33" s="19"/>
      <c r="AG33" s="53"/>
      <c r="AH33" s="19"/>
      <c r="AI33" s="19"/>
      <c r="AJ33" s="19"/>
      <c r="AK33" s="19"/>
      <c r="AL33" s="19"/>
      <c r="AM33" s="19"/>
      <c r="AN33" s="19"/>
      <c r="AO33" s="50"/>
      <c r="AT33" s="8"/>
      <c r="AU33" s="8"/>
      <c r="AV33" s="8"/>
      <c r="AW33" s="5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0"/>
      <c r="BS33" s="8"/>
      <c r="BT33" s="8"/>
      <c r="BU33" s="8"/>
      <c r="BV33" s="8"/>
      <c r="BW33" s="8"/>
      <c r="BX33" s="8"/>
      <c r="BY33" s="8"/>
      <c r="BZ33" s="53"/>
      <c r="CA33" s="8"/>
      <c r="CB33" s="8"/>
      <c r="CC33" s="8"/>
      <c r="CD33" s="8"/>
      <c r="CE33" s="8"/>
      <c r="CF33" s="8"/>
      <c r="CG33" s="8"/>
      <c r="CH33" s="50"/>
    </row>
    <row r="34" spans="1:86" ht="19.5" customHeight="1">
      <c r="A34" s="74"/>
      <c r="B34" s="74"/>
      <c r="C34" s="74"/>
      <c r="D34" s="51"/>
      <c r="E34" s="89" t="s">
        <v>78</v>
      </c>
      <c r="F34" s="89"/>
      <c r="G34" s="89"/>
      <c r="H34" s="89"/>
      <c r="I34" s="89"/>
      <c r="J34" s="89"/>
      <c r="K34" s="89"/>
      <c r="L34" s="89"/>
      <c r="M34" s="89"/>
      <c r="N34" s="89"/>
      <c r="O34" s="62"/>
      <c r="P34" s="62"/>
      <c r="Q34" s="62"/>
      <c r="R34" s="51"/>
      <c r="S34" s="51"/>
      <c r="T34" s="51"/>
      <c r="U34" s="51"/>
      <c r="V34" s="93">
        <v>2350</v>
      </c>
      <c r="W34" s="93"/>
      <c r="X34" s="93"/>
      <c r="Y34" s="58" t="s">
        <v>35</v>
      </c>
      <c r="Z34" s="71"/>
      <c r="AA34" s="71"/>
      <c r="AB34" s="71"/>
      <c r="AC34" s="71"/>
      <c r="AD34" s="71"/>
      <c r="AE34" s="71"/>
      <c r="AF34" s="71"/>
      <c r="AG34" s="59" t="s">
        <v>36</v>
      </c>
      <c r="AH34" s="71">
        <v>0</v>
      </c>
      <c r="AI34" s="71"/>
      <c r="AJ34" s="71"/>
      <c r="AK34" s="71"/>
      <c r="AL34" s="71"/>
      <c r="AM34" s="71"/>
      <c r="AN34" s="71"/>
      <c r="AO34" s="60" t="s">
        <v>37</v>
      </c>
      <c r="AT34" s="54" t="str">
        <f>IF(LEN($A34)&lt;(COLUMN()-45),"-",MID($A34,(COLUMN()-45),1))</f>
        <v>-</v>
      </c>
      <c r="AU34" s="54" t="str">
        <f>IF(LEN($A34)&lt;(COLUMN()-45),"-",MID($A34,(COLUMN()-45),1))</f>
        <v>-</v>
      </c>
      <c r="AV34" s="54" t="str">
        <f>IF(LEN($A34)&lt;(COLUMN()-45),"-",MID($A34,(COLUMN()-45),1))</f>
        <v>-</v>
      </c>
      <c r="AW34" s="51"/>
      <c r="AX34" s="89" t="s">
        <v>78</v>
      </c>
      <c r="AY34" s="89"/>
      <c r="AZ34" s="89"/>
      <c r="BA34" s="89"/>
      <c r="BB34" s="89"/>
      <c r="BC34" s="89"/>
      <c r="BD34" s="89"/>
      <c r="BE34" s="89"/>
      <c r="BF34" s="89"/>
      <c r="BG34" s="89"/>
      <c r="BH34" s="62"/>
      <c r="BI34" s="62"/>
      <c r="BJ34" s="62"/>
      <c r="BK34" s="51"/>
      <c r="BL34" s="51"/>
      <c r="BM34" s="51"/>
      <c r="BN34" s="51"/>
      <c r="BO34" s="93">
        <v>2350</v>
      </c>
      <c r="BP34" s="93"/>
      <c r="BQ34" s="93"/>
      <c r="BR34" s="58" t="s">
        <v>35</v>
      </c>
      <c r="BS34" s="54" t="str">
        <f aca="true" t="shared" si="20" ref="BS34:BY34">IF(LEN($Z34)&lt;(COLUMN()-70),"-",MID($Z34,(COLUMN()-70),1))</f>
        <v>-</v>
      </c>
      <c r="BT34" s="54" t="str">
        <f t="shared" si="20"/>
        <v>-</v>
      </c>
      <c r="BU34" s="54" t="str">
        <f t="shared" si="20"/>
        <v>-</v>
      </c>
      <c r="BV34" s="54" t="str">
        <f t="shared" si="20"/>
        <v>-</v>
      </c>
      <c r="BW34" s="54" t="str">
        <f t="shared" si="20"/>
        <v>-</v>
      </c>
      <c r="BX34" s="54" t="str">
        <f t="shared" si="20"/>
        <v>-</v>
      </c>
      <c r="BY34" s="54" t="str">
        <f t="shared" si="20"/>
        <v>-</v>
      </c>
      <c r="BZ34" s="59" t="s">
        <v>36</v>
      </c>
      <c r="CA34" s="54" t="str">
        <f aca="true" t="shared" si="21" ref="CA34:CG34">IF(LEN($AH34)&lt;(COLUMN()-78),"-",MID($AH34,(COLUMN()-78),1))</f>
        <v>0</v>
      </c>
      <c r="CB34" s="54" t="str">
        <f t="shared" si="21"/>
        <v>-</v>
      </c>
      <c r="CC34" s="54" t="str">
        <f t="shared" si="21"/>
        <v>-</v>
      </c>
      <c r="CD34" s="54" t="str">
        <f t="shared" si="21"/>
        <v>-</v>
      </c>
      <c r="CE34" s="54" t="str">
        <f t="shared" si="21"/>
        <v>-</v>
      </c>
      <c r="CF34" s="54" t="str">
        <f t="shared" si="21"/>
        <v>-</v>
      </c>
      <c r="CG34" s="54" t="str">
        <f t="shared" si="21"/>
        <v>-</v>
      </c>
      <c r="CH34" s="60" t="s">
        <v>37</v>
      </c>
    </row>
    <row r="35" spans="1:86" ht="7.5" customHeight="1">
      <c r="A35" s="19"/>
      <c r="B35" s="19"/>
      <c r="C35" s="1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0"/>
      <c r="Z35" s="19"/>
      <c r="AA35" s="19"/>
      <c r="AB35" s="19"/>
      <c r="AC35" s="19"/>
      <c r="AD35" s="19"/>
      <c r="AE35" s="19"/>
      <c r="AF35" s="19"/>
      <c r="AG35" s="53"/>
      <c r="AH35" s="19"/>
      <c r="AI35" s="19"/>
      <c r="AJ35" s="19"/>
      <c r="AK35" s="19"/>
      <c r="AL35" s="19"/>
      <c r="AM35" s="19"/>
      <c r="AN35" s="19"/>
      <c r="AO35" s="50"/>
      <c r="AT35" s="8"/>
      <c r="AU35" s="8"/>
      <c r="AV35" s="8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0"/>
      <c r="BS35" s="8"/>
      <c r="BT35" s="8"/>
      <c r="BU35" s="8"/>
      <c r="BV35" s="8"/>
      <c r="BW35" s="8"/>
      <c r="BX35" s="8"/>
      <c r="BY35" s="8"/>
      <c r="BZ35" s="53"/>
      <c r="CA35" s="8"/>
      <c r="CB35" s="8"/>
      <c r="CC35" s="8"/>
      <c r="CD35" s="8"/>
      <c r="CE35" s="8"/>
      <c r="CF35" s="8"/>
      <c r="CG35" s="8"/>
      <c r="CH35" s="50"/>
    </row>
    <row r="36" spans="1:86" ht="19.5" customHeight="1">
      <c r="A36" s="74"/>
      <c r="B36" s="74"/>
      <c r="C36" s="74"/>
      <c r="D36" s="51"/>
      <c r="E36" s="62"/>
      <c r="F36" s="81" t="s">
        <v>79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93">
        <v>2300</v>
      </c>
      <c r="W36" s="93"/>
      <c r="X36" s="93"/>
      <c r="Y36" s="50"/>
      <c r="Z36" s="71">
        <v>296</v>
      </c>
      <c r="AA36" s="71"/>
      <c r="AB36" s="71"/>
      <c r="AC36" s="71"/>
      <c r="AD36" s="71"/>
      <c r="AE36" s="71"/>
      <c r="AF36" s="71"/>
      <c r="AG36" s="53"/>
      <c r="AH36" s="71">
        <v>0</v>
      </c>
      <c r="AI36" s="71"/>
      <c r="AJ36" s="71"/>
      <c r="AK36" s="71"/>
      <c r="AL36" s="71"/>
      <c r="AM36" s="71"/>
      <c r="AN36" s="71"/>
      <c r="AO36" s="50"/>
      <c r="AT36" s="54" t="str">
        <f>IF(LEN($A36)&lt;(COLUMN()-45),"-",MID($A36,(COLUMN()-45),1))</f>
        <v>-</v>
      </c>
      <c r="AU36" s="54" t="str">
        <f>IF(LEN($A36)&lt;(COLUMN()-45),"-",MID($A36,(COLUMN()-45),1))</f>
        <v>-</v>
      </c>
      <c r="AV36" s="54" t="str">
        <f>IF(LEN($A36)&lt;(COLUMN()-45),"-",MID($A36,(COLUMN()-45),1))</f>
        <v>-</v>
      </c>
      <c r="AW36" s="51"/>
      <c r="AX36" s="62"/>
      <c r="AY36" s="81" t="s">
        <v>79</v>
      </c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93">
        <v>2300</v>
      </c>
      <c r="BP36" s="93"/>
      <c r="BQ36" s="93"/>
      <c r="BR36" s="50"/>
      <c r="BS36" s="54" t="str">
        <f aca="true" t="shared" si="22" ref="BS36:BY36">IF(LEN($Z36)&lt;(COLUMN()-70),"-",MID($Z36,(COLUMN()-70),1))</f>
        <v>2</v>
      </c>
      <c r="BT36" s="54" t="str">
        <f t="shared" si="22"/>
        <v>9</v>
      </c>
      <c r="BU36" s="54" t="str">
        <f t="shared" si="22"/>
        <v>6</v>
      </c>
      <c r="BV36" s="54" t="str">
        <f t="shared" si="22"/>
        <v>-</v>
      </c>
      <c r="BW36" s="54" t="str">
        <f t="shared" si="22"/>
        <v>-</v>
      </c>
      <c r="BX36" s="54" t="str">
        <f t="shared" si="22"/>
        <v>-</v>
      </c>
      <c r="BY36" s="54" t="str">
        <f t="shared" si="22"/>
        <v>-</v>
      </c>
      <c r="BZ36" s="53"/>
      <c r="CA36" s="54" t="str">
        <f aca="true" t="shared" si="23" ref="CA36:CG36">IF(LEN($AH36)&lt;(COLUMN()-78),"-",MID($AH36,(COLUMN()-78),1))</f>
        <v>0</v>
      </c>
      <c r="CB36" s="54" t="str">
        <f t="shared" si="23"/>
        <v>-</v>
      </c>
      <c r="CC36" s="54" t="str">
        <f t="shared" si="23"/>
        <v>-</v>
      </c>
      <c r="CD36" s="54" t="str">
        <f t="shared" si="23"/>
        <v>-</v>
      </c>
      <c r="CE36" s="54" t="str">
        <f t="shared" si="23"/>
        <v>-</v>
      </c>
      <c r="CF36" s="54" t="str">
        <f t="shared" si="23"/>
        <v>-</v>
      </c>
      <c r="CG36" s="54" t="str">
        <f t="shared" si="23"/>
        <v>-</v>
      </c>
      <c r="CH36" s="50"/>
    </row>
    <row r="37" spans="1:86" ht="7.5" customHeight="1">
      <c r="A37" s="19"/>
      <c r="B37" s="19"/>
      <c r="C37" s="1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1"/>
      <c r="V37" s="51"/>
      <c r="W37" s="51"/>
      <c r="X37" s="51"/>
      <c r="Y37" s="63"/>
      <c r="Z37" s="19"/>
      <c r="AA37" s="19"/>
      <c r="AB37" s="19"/>
      <c r="AC37" s="19"/>
      <c r="AD37" s="19"/>
      <c r="AE37" s="19"/>
      <c r="AF37" s="19"/>
      <c r="AG37" s="59"/>
      <c r="AH37" s="19"/>
      <c r="AI37" s="19"/>
      <c r="AJ37" s="19"/>
      <c r="AK37" s="19"/>
      <c r="AL37" s="19"/>
      <c r="AM37" s="19"/>
      <c r="AN37" s="19"/>
      <c r="AO37" s="50"/>
      <c r="AT37" s="19"/>
      <c r="AU37" s="19"/>
      <c r="AV37" s="19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1"/>
      <c r="BO37" s="51"/>
      <c r="BP37" s="51"/>
      <c r="BQ37" s="51"/>
      <c r="BR37" s="63"/>
      <c r="BS37" s="64"/>
      <c r="BT37" s="64"/>
      <c r="BU37" s="8"/>
      <c r="BV37" s="8"/>
      <c r="BW37" s="8"/>
      <c r="BX37" s="8"/>
      <c r="BY37" s="65"/>
      <c r="BZ37" s="59"/>
      <c r="CA37" s="24"/>
      <c r="CB37" s="24"/>
      <c r="CC37" s="24"/>
      <c r="CD37" s="8"/>
      <c r="CE37" s="8"/>
      <c r="CF37" s="8"/>
      <c r="CG37" s="8"/>
      <c r="CH37" s="50"/>
    </row>
    <row r="38" spans="1:86" ht="19.5" customHeight="1">
      <c r="A38" s="74"/>
      <c r="B38" s="74"/>
      <c r="C38" s="74"/>
      <c r="D38" s="51"/>
      <c r="E38" s="89" t="s">
        <v>80</v>
      </c>
      <c r="F38" s="89"/>
      <c r="G38" s="89"/>
      <c r="H38" s="89"/>
      <c r="I38" s="89"/>
      <c r="J38" s="89"/>
      <c r="K38" s="89"/>
      <c r="L38" s="89"/>
      <c r="M38" s="89"/>
      <c r="N38" s="89"/>
      <c r="O38" s="62"/>
      <c r="P38" s="62"/>
      <c r="Q38" s="62"/>
      <c r="R38" s="51"/>
      <c r="S38" s="51"/>
      <c r="T38" s="51"/>
      <c r="U38" s="51"/>
      <c r="V38" s="93">
        <v>2410</v>
      </c>
      <c r="W38" s="93"/>
      <c r="X38" s="93"/>
      <c r="Y38" s="58" t="s">
        <v>35</v>
      </c>
      <c r="Z38" s="71"/>
      <c r="AA38" s="71"/>
      <c r="AB38" s="71"/>
      <c r="AC38" s="71"/>
      <c r="AD38" s="71"/>
      <c r="AE38" s="71"/>
      <c r="AF38" s="71"/>
      <c r="AG38" s="59" t="s">
        <v>36</v>
      </c>
      <c r="AH38" s="71">
        <v>0</v>
      </c>
      <c r="AI38" s="71"/>
      <c r="AJ38" s="71"/>
      <c r="AK38" s="71"/>
      <c r="AL38" s="71"/>
      <c r="AM38" s="71"/>
      <c r="AN38" s="71"/>
      <c r="AO38" s="60" t="s">
        <v>37</v>
      </c>
      <c r="AT38" s="54" t="str">
        <f>IF(LEN($A38)&lt;(COLUMN()-45),"-",MID($A38,(COLUMN()-45),1))</f>
        <v>-</v>
      </c>
      <c r="AU38" s="54" t="str">
        <f>IF(LEN($A38)&lt;(COLUMN()-45),"-",MID($A38,(COLUMN()-45),1))</f>
        <v>-</v>
      </c>
      <c r="AV38" s="54" t="str">
        <f>IF(LEN($A38)&lt;(COLUMN()-45),"-",MID($A38,(COLUMN()-45),1))</f>
        <v>-</v>
      </c>
      <c r="AW38" s="51"/>
      <c r="AX38" s="89" t="s">
        <v>80</v>
      </c>
      <c r="AY38" s="89"/>
      <c r="AZ38" s="89"/>
      <c r="BA38" s="89"/>
      <c r="BB38" s="89"/>
      <c r="BC38" s="89"/>
      <c r="BD38" s="89"/>
      <c r="BE38" s="89"/>
      <c r="BF38" s="89"/>
      <c r="BG38" s="89"/>
      <c r="BH38" s="62"/>
      <c r="BI38" s="62"/>
      <c r="BJ38" s="62"/>
      <c r="BK38" s="51"/>
      <c r="BL38" s="51"/>
      <c r="BM38" s="51"/>
      <c r="BN38" s="51"/>
      <c r="BO38" s="93">
        <v>2410</v>
      </c>
      <c r="BP38" s="93"/>
      <c r="BQ38" s="93"/>
      <c r="BR38" s="58" t="s">
        <v>35</v>
      </c>
      <c r="BS38" s="54" t="str">
        <f aca="true" t="shared" si="24" ref="BS38:BY38">IF(LEN($Z38)&lt;(COLUMN()-70),"-",MID($Z38,(COLUMN()-70),1))</f>
        <v>-</v>
      </c>
      <c r="BT38" s="54" t="str">
        <f t="shared" si="24"/>
        <v>-</v>
      </c>
      <c r="BU38" s="54" t="str">
        <f t="shared" si="24"/>
        <v>-</v>
      </c>
      <c r="BV38" s="54" t="str">
        <f t="shared" si="24"/>
        <v>-</v>
      </c>
      <c r="BW38" s="54" t="str">
        <f t="shared" si="24"/>
        <v>-</v>
      </c>
      <c r="BX38" s="54" t="str">
        <f t="shared" si="24"/>
        <v>-</v>
      </c>
      <c r="BY38" s="54" t="str">
        <f t="shared" si="24"/>
        <v>-</v>
      </c>
      <c r="BZ38" s="59" t="s">
        <v>36</v>
      </c>
      <c r="CA38" s="54" t="str">
        <f aca="true" t="shared" si="25" ref="CA38:CG38">IF(LEN($AH38)&lt;(COLUMN()-78),"-",MID($AH38,(COLUMN()-78),1))</f>
        <v>0</v>
      </c>
      <c r="CB38" s="54" t="str">
        <f t="shared" si="25"/>
        <v>-</v>
      </c>
      <c r="CC38" s="54" t="str">
        <f t="shared" si="25"/>
        <v>-</v>
      </c>
      <c r="CD38" s="54" t="str">
        <f t="shared" si="25"/>
        <v>-</v>
      </c>
      <c r="CE38" s="54" t="str">
        <f t="shared" si="25"/>
        <v>-</v>
      </c>
      <c r="CF38" s="54" t="str">
        <f t="shared" si="25"/>
        <v>-</v>
      </c>
      <c r="CG38" s="54" t="str">
        <f t="shared" si="25"/>
        <v>-</v>
      </c>
      <c r="CH38" s="60" t="s">
        <v>37</v>
      </c>
    </row>
    <row r="39" spans="1:86" ht="7.5" customHeight="1">
      <c r="A39" s="19"/>
      <c r="B39" s="19"/>
      <c r="C39" s="19"/>
      <c r="D39" s="51"/>
      <c r="E39" s="51"/>
      <c r="F39" s="51"/>
      <c r="G39" s="51"/>
      <c r="H39" s="51"/>
      <c r="I39" s="51"/>
      <c r="J39" s="51"/>
      <c r="K39" s="51"/>
      <c r="L39" s="51"/>
      <c r="M39" s="13"/>
      <c r="N39" s="51"/>
      <c r="O39" s="51"/>
      <c r="P39" s="13"/>
      <c r="Q39" s="51"/>
      <c r="R39" s="51"/>
      <c r="S39" s="51"/>
      <c r="T39" s="51"/>
      <c r="U39" s="51"/>
      <c r="V39" s="51"/>
      <c r="W39" s="51"/>
      <c r="X39" s="51"/>
      <c r="Y39" s="50"/>
      <c r="Z39" s="19"/>
      <c r="AA39" s="19"/>
      <c r="AB39" s="19"/>
      <c r="AC39" s="19"/>
      <c r="AD39" s="19"/>
      <c r="AE39" s="19"/>
      <c r="AF39" s="19"/>
      <c r="AG39" s="8"/>
      <c r="AH39" s="19"/>
      <c r="AI39" s="19"/>
      <c r="AJ39" s="19"/>
      <c r="AK39" s="19"/>
      <c r="AL39" s="19"/>
      <c r="AM39" s="19"/>
      <c r="AN39" s="19"/>
      <c r="AO39" s="51"/>
      <c r="AT39" s="8"/>
      <c r="AU39" s="8"/>
      <c r="AV39" s="8"/>
      <c r="AW39" s="51"/>
      <c r="AX39" s="51"/>
      <c r="AY39" s="51"/>
      <c r="AZ39" s="51"/>
      <c r="BA39" s="51"/>
      <c r="BB39" s="51"/>
      <c r="BC39" s="51"/>
      <c r="BD39" s="51"/>
      <c r="BE39" s="51"/>
      <c r="BF39" s="13"/>
      <c r="BG39" s="51"/>
      <c r="BH39" s="51"/>
      <c r="BI39" s="13"/>
      <c r="BJ39" s="51"/>
      <c r="BK39" s="51"/>
      <c r="BL39" s="51"/>
      <c r="BM39" s="51"/>
      <c r="BN39" s="51"/>
      <c r="BO39" s="51"/>
      <c r="BP39" s="51"/>
      <c r="BQ39" s="51"/>
      <c r="BR39" s="50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51"/>
    </row>
    <row r="40" spans="1:86" ht="19.5" customHeight="1">
      <c r="A40" s="74"/>
      <c r="B40" s="74"/>
      <c r="C40" s="74"/>
      <c r="D40" s="51"/>
      <c r="E40" s="89" t="s">
        <v>81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3">
        <v>2421</v>
      </c>
      <c r="W40" s="93"/>
      <c r="X40" s="93"/>
      <c r="Y40" s="51"/>
      <c r="Z40" s="71">
        <v>0</v>
      </c>
      <c r="AA40" s="71"/>
      <c r="AB40" s="71"/>
      <c r="AC40" s="71"/>
      <c r="AD40" s="71"/>
      <c r="AE40" s="71"/>
      <c r="AF40" s="71"/>
      <c r="AG40" s="8"/>
      <c r="AH40" s="71">
        <v>0</v>
      </c>
      <c r="AI40" s="71"/>
      <c r="AJ40" s="71"/>
      <c r="AK40" s="71"/>
      <c r="AL40" s="71"/>
      <c r="AM40" s="71"/>
      <c r="AN40" s="71"/>
      <c r="AO40" s="51"/>
      <c r="AT40" s="54" t="str">
        <f>IF(LEN($A40)&lt;(COLUMN()-45),"-",MID($A40,(COLUMN()-45),1))</f>
        <v>-</v>
      </c>
      <c r="AU40" s="54" t="str">
        <f>IF(LEN($A40)&lt;(COLUMN()-45),"-",MID($A40,(COLUMN()-45),1))</f>
        <v>-</v>
      </c>
      <c r="AV40" s="54" t="str">
        <f>IF(LEN($A40)&lt;(COLUMN()-45),"-",MID($A40,(COLUMN()-45),1))</f>
        <v>-</v>
      </c>
      <c r="AW40" s="51"/>
      <c r="AX40" s="89" t="s">
        <v>81</v>
      </c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93">
        <v>2421</v>
      </c>
      <c r="BP40" s="93"/>
      <c r="BQ40" s="93"/>
      <c r="BR40" s="51"/>
      <c r="BS40" s="54" t="str">
        <f aca="true" t="shared" si="26" ref="BS40:BY40">IF(LEN($Z40)&lt;(COLUMN()-70),"-",MID($Z40,(COLUMN()-70),1))</f>
        <v>0</v>
      </c>
      <c r="BT40" s="54" t="str">
        <f t="shared" si="26"/>
        <v>-</v>
      </c>
      <c r="BU40" s="54" t="str">
        <f t="shared" si="26"/>
        <v>-</v>
      </c>
      <c r="BV40" s="54" t="str">
        <f t="shared" si="26"/>
        <v>-</v>
      </c>
      <c r="BW40" s="54" t="str">
        <f t="shared" si="26"/>
        <v>-</v>
      </c>
      <c r="BX40" s="54" t="str">
        <f t="shared" si="26"/>
        <v>-</v>
      </c>
      <c r="BY40" s="54" t="str">
        <f t="shared" si="26"/>
        <v>-</v>
      </c>
      <c r="BZ40" s="8"/>
      <c r="CA40" s="54" t="str">
        <f aca="true" t="shared" si="27" ref="CA40:CG40">IF(LEN($AH40)&lt;(COLUMN()-78),"-",MID($AH40,(COLUMN()-78),1))</f>
        <v>0</v>
      </c>
      <c r="CB40" s="54" t="str">
        <f t="shared" si="27"/>
        <v>-</v>
      </c>
      <c r="CC40" s="54" t="str">
        <f t="shared" si="27"/>
        <v>-</v>
      </c>
      <c r="CD40" s="54" t="str">
        <f t="shared" si="27"/>
        <v>-</v>
      </c>
      <c r="CE40" s="54" t="str">
        <f t="shared" si="27"/>
        <v>-</v>
      </c>
      <c r="CF40" s="54" t="str">
        <f t="shared" si="27"/>
        <v>-</v>
      </c>
      <c r="CG40" s="54" t="str">
        <f t="shared" si="27"/>
        <v>-</v>
      </c>
      <c r="CH40" s="51"/>
    </row>
    <row r="41" spans="1:86" ht="7.5" customHeight="1">
      <c r="A41" s="19"/>
      <c r="B41" s="19"/>
      <c r="C41" s="1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19"/>
      <c r="AA41" s="19"/>
      <c r="AB41" s="19"/>
      <c r="AC41" s="19"/>
      <c r="AD41" s="19"/>
      <c r="AE41" s="19"/>
      <c r="AF41" s="19"/>
      <c r="AG41" s="8"/>
      <c r="AH41" s="19"/>
      <c r="AI41" s="19"/>
      <c r="AJ41" s="19"/>
      <c r="AK41" s="19"/>
      <c r="AL41" s="19"/>
      <c r="AM41" s="19"/>
      <c r="AN41" s="19"/>
      <c r="AO41" s="51"/>
      <c r="AT41" s="8"/>
      <c r="AU41" s="8"/>
      <c r="AV41" s="8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51"/>
    </row>
    <row r="42" spans="1:86" ht="19.5" customHeight="1">
      <c r="A42" s="74"/>
      <c r="B42" s="74"/>
      <c r="C42" s="74"/>
      <c r="D42" s="51"/>
      <c r="E42" s="89" t="s">
        <v>82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93">
        <v>2430</v>
      </c>
      <c r="W42" s="93"/>
      <c r="X42" s="93"/>
      <c r="Y42" s="51"/>
      <c r="Z42" s="71">
        <v>0</v>
      </c>
      <c r="AA42" s="71"/>
      <c r="AB42" s="71"/>
      <c r="AC42" s="71"/>
      <c r="AD42" s="71"/>
      <c r="AE42" s="71"/>
      <c r="AF42" s="71"/>
      <c r="AG42" s="8"/>
      <c r="AH42" s="71">
        <v>0</v>
      </c>
      <c r="AI42" s="71"/>
      <c r="AJ42" s="71"/>
      <c r="AK42" s="71"/>
      <c r="AL42" s="71"/>
      <c r="AM42" s="71"/>
      <c r="AN42" s="71"/>
      <c r="AO42" s="51"/>
      <c r="AT42" s="54" t="str">
        <f>IF(LEN($A42)&lt;(COLUMN()-45),"-",MID($A42,(COLUMN()-45),1))</f>
        <v>-</v>
      </c>
      <c r="AU42" s="54" t="str">
        <f>IF(LEN($A42)&lt;(COLUMN()-45),"-",MID($A42,(COLUMN()-45),1))</f>
        <v>-</v>
      </c>
      <c r="AV42" s="54" t="str">
        <f>IF(LEN($A42)&lt;(COLUMN()-45),"-",MID($A42,(COLUMN()-45),1))</f>
        <v>-</v>
      </c>
      <c r="AW42" s="51"/>
      <c r="AX42" s="89" t="s">
        <v>82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93">
        <v>2430</v>
      </c>
      <c r="BP42" s="93"/>
      <c r="BQ42" s="93"/>
      <c r="BR42" s="51"/>
      <c r="BS42" s="54" t="str">
        <f aca="true" t="shared" si="28" ref="BS42:BY42">IF(LEN($Z42)&lt;(COLUMN()-70),"-",MID($Z42,(COLUMN()-70),1))</f>
        <v>0</v>
      </c>
      <c r="BT42" s="54" t="str">
        <f t="shared" si="28"/>
        <v>-</v>
      </c>
      <c r="BU42" s="54" t="str">
        <f t="shared" si="28"/>
        <v>-</v>
      </c>
      <c r="BV42" s="54" t="str">
        <f t="shared" si="28"/>
        <v>-</v>
      </c>
      <c r="BW42" s="54" t="str">
        <f t="shared" si="28"/>
        <v>-</v>
      </c>
      <c r="BX42" s="54" t="str">
        <f t="shared" si="28"/>
        <v>-</v>
      </c>
      <c r="BY42" s="54" t="str">
        <f t="shared" si="28"/>
        <v>-</v>
      </c>
      <c r="BZ42" s="8"/>
      <c r="CA42" s="54" t="str">
        <f aca="true" t="shared" si="29" ref="CA42:CG42">IF(LEN($AH42)&lt;(COLUMN()-78),"-",MID($AH42,(COLUMN()-78),1))</f>
        <v>0</v>
      </c>
      <c r="CB42" s="54" t="str">
        <f t="shared" si="29"/>
        <v>-</v>
      </c>
      <c r="CC42" s="54" t="str">
        <f t="shared" si="29"/>
        <v>-</v>
      </c>
      <c r="CD42" s="54" t="str">
        <f t="shared" si="29"/>
        <v>-</v>
      </c>
      <c r="CE42" s="54" t="str">
        <f t="shared" si="29"/>
        <v>-</v>
      </c>
      <c r="CF42" s="54" t="str">
        <f t="shared" si="29"/>
        <v>-</v>
      </c>
      <c r="CG42" s="54" t="str">
        <f t="shared" si="29"/>
        <v>-</v>
      </c>
      <c r="CH42" s="51"/>
    </row>
    <row r="43" spans="1:86" ht="7.5" customHeight="1">
      <c r="A43" s="19"/>
      <c r="B43" s="19"/>
      <c r="C43" s="19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66"/>
      <c r="X43" s="66"/>
      <c r="Y43" s="66"/>
      <c r="Z43" s="19"/>
      <c r="AA43" s="19"/>
      <c r="AB43" s="19"/>
      <c r="AC43" s="19"/>
      <c r="AD43" s="19"/>
      <c r="AE43" s="19"/>
      <c r="AF43" s="19"/>
      <c r="AG43" s="8"/>
      <c r="AH43" s="19"/>
      <c r="AI43" s="19"/>
      <c r="AJ43" s="19"/>
      <c r="AK43" s="19"/>
      <c r="AL43" s="19"/>
      <c r="AM43" s="19"/>
      <c r="AN43" s="19"/>
      <c r="AO43" s="51"/>
      <c r="AT43" s="8"/>
      <c r="AU43" s="8"/>
      <c r="AV43" s="8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66"/>
      <c r="BQ43" s="66"/>
      <c r="BR43" s="66"/>
      <c r="BS43" s="67"/>
      <c r="BT43" s="67"/>
      <c r="BU43" s="67"/>
      <c r="BV43" s="67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51"/>
    </row>
    <row r="44" spans="1:86" ht="19.5" customHeight="1">
      <c r="A44" s="74"/>
      <c r="B44" s="74"/>
      <c r="C44" s="74"/>
      <c r="D44" s="51"/>
      <c r="E44" s="89" t="s">
        <v>83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93">
        <v>2450</v>
      </c>
      <c r="W44" s="93"/>
      <c r="X44" s="93"/>
      <c r="Y44" s="51"/>
      <c r="Z44" s="71">
        <v>0</v>
      </c>
      <c r="AA44" s="71"/>
      <c r="AB44" s="71"/>
      <c r="AC44" s="71"/>
      <c r="AD44" s="71"/>
      <c r="AE44" s="71"/>
      <c r="AF44" s="71"/>
      <c r="AG44" s="8"/>
      <c r="AH44" s="71">
        <v>0</v>
      </c>
      <c r="AI44" s="71"/>
      <c r="AJ44" s="71"/>
      <c r="AK44" s="71"/>
      <c r="AL44" s="71"/>
      <c r="AM44" s="71"/>
      <c r="AN44" s="71"/>
      <c r="AO44" s="51"/>
      <c r="AT44" s="54" t="str">
        <f>IF(LEN($A44)&lt;(COLUMN()-45),"-",MID($A44,(COLUMN()-45),1))</f>
        <v>-</v>
      </c>
      <c r="AU44" s="54" t="str">
        <f>IF(LEN($A44)&lt;(COLUMN()-45),"-",MID($A44,(COLUMN()-45),1))</f>
        <v>-</v>
      </c>
      <c r="AV44" s="54" t="str">
        <f>IF(LEN($A44)&lt;(COLUMN()-45),"-",MID($A44,(COLUMN()-45),1))</f>
        <v>-</v>
      </c>
      <c r="AW44" s="51"/>
      <c r="AX44" s="89" t="s">
        <v>83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93">
        <v>2450</v>
      </c>
      <c r="BP44" s="93"/>
      <c r="BQ44" s="93"/>
      <c r="BR44" s="51"/>
      <c r="BS44" s="54" t="str">
        <f aca="true" t="shared" si="30" ref="BS44:BY44">IF(LEN($Z44)&lt;(COLUMN()-70),"-",MID($Z44,(COLUMN()-70),1))</f>
        <v>0</v>
      </c>
      <c r="BT44" s="54" t="str">
        <f t="shared" si="30"/>
        <v>-</v>
      </c>
      <c r="BU44" s="54" t="str">
        <f t="shared" si="30"/>
        <v>-</v>
      </c>
      <c r="BV44" s="54" t="str">
        <f t="shared" si="30"/>
        <v>-</v>
      </c>
      <c r="BW44" s="54" t="str">
        <f t="shared" si="30"/>
        <v>-</v>
      </c>
      <c r="BX44" s="54" t="str">
        <f t="shared" si="30"/>
        <v>-</v>
      </c>
      <c r="BY44" s="54" t="str">
        <f t="shared" si="30"/>
        <v>-</v>
      </c>
      <c r="BZ44" s="8"/>
      <c r="CA44" s="54" t="str">
        <f aca="true" t="shared" si="31" ref="CA44:CG44">IF(LEN($AH44)&lt;(COLUMN()-78),"-",MID($AH44,(COLUMN()-78),1))</f>
        <v>0</v>
      </c>
      <c r="CB44" s="54" t="str">
        <f t="shared" si="31"/>
        <v>-</v>
      </c>
      <c r="CC44" s="54" t="str">
        <f t="shared" si="31"/>
        <v>-</v>
      </c>
      <c r="CD44" s="54" t="str">
        <f t="shared" si="31"/>
        <v>-</v>
      </c>
      <c r="CE44" s="54" t="str">
        <f t="shared" si="31"/>
        <v>-</v>
      </c>
      <c r="CF44" s="54" t="str">
        <f t="shared" si="31"/>
        <v>-</v>
      </c>
      <c r="CG44" s="54" t="str">
        <f t="shared" si="31"/>
        <v>-</v>
      </c>
      <c r="CH44" s="51"/>
    </row>
    <row r="45" spans="1:86" ht="7.5" customHeight="1">
      <c r="A45" s="19"/>
      <c r="B45" s="19"/>
      <c r="C45" s="1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66"/>
      <c r="W45" s="66"/>
      <c r="X45" s="66"/>
      <c r="Y45" s="66"/>
      <c r="Z45" s="19"/>
      <c r="AA45" s="19"/>
      <c r="AB45" s="19"/>
      <c r="AC45" s="19"/>
      <c r="AD45" s="19"/>
      <c r="AE45" s="19"/>
      <c r="AF45" s="19"/>
      <c r="AG45" s="8"/>
      <c r="AH45" s="19"/>
      <c r="AI45" s="19"/>
      <c r="AJ45" s="19"/>
      <c r="AK45" s="19"/>
      <c r="AL45" s="19"/>
      <c r="AM45" s="19"/>
      <c r="AN45" s="19"/>
      <c r="AO45" s="51"/>
      <c r="AT45" s="8"/>
      <c r="AU45" s="8"/>
      <c r="AV45" s="8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66"/>
      <c r="BP45" s="66"/>
      <c r="BQ45" s="66"/>
      <c r="BR45" s="66"/>
      <c r="BS45" s="67"/>
      <c r="BT45" s="67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51"/>
    </row>
    <row r="46" spans="1:86" ht="19.5" customHeight="1">
      <c r="A46" s="74"/>
      <c r="B46" s="74"/>
      <c r="C46" s="74"/>
      <c r="D46" s="51"/>
      <c r="E46" s="89" t="s">
        <v>84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93">
        <v>2460</v>
      </c>
      <c r="W46" s="93"/>
      <c r="X46" s="93"/>
      <c r="Y46" s="51"/>
      <c r="Z46" s="71">
        <v>-367</v>
      </c>
      <c r="AA46" s="71"/>
      <c r="AB46" s="71"/>
      <c r="AC46" s="71"/>
      <c r="AD46" s="71"/>
      <c r="AE46" s="71"/>
      <c r="AF46" s="71"/>
      <c r="AG46" s="8"/>
      <c r="AH46" s="71">
        <v>0</v>
      </c>
      <c r="AI46" s="71"/>
      <c r="AJ46" s="71"/>
      <c r="AK46" s="71"/>
      <c r="AL46" s="71"/>
      <c r="AM46" s="71"/>
      <c r="AN46" s="71"/>
      <c r="AO46" s="51"/>
      <c r="AT46" s="54" t="str">
        <f>IF(LEN($A46)&lt;(COLUMN()-45),"-",MID($A46,(COLUMN()-45),1))</f>
        <v>-</v>
      </c>
      <c r="AU46" s="54" t="str">
        <f>IF(LEN($A46)&lt;(COLUMN()-45),"-",MID($A46,(COLUMN()-45),1))</f>
        <v>-</v>
      </c>
      <c r="AV46" s="54" t="str">
        <f>IF(LEN($A46)&lt;(COLUMN()-45),"-",MID($A46,(COLUMN()-45),1))</f>
        <v>-</v>
      </c>
      <c r="AW46" s="51"/>
      <c r="AX46" s="89" t="s">
        <v>84</v>
      </c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3">
        <v>2460</v>
      </c>
      <c r="BP46" s="93"/>
      <c r="BQ46" s="93"/>
      <c r="BR46" s="51"/>
      <c r="BS46" s="54" t="str">
        <f aca="true" t="shared" si="32" ref="BS46:BY46">IF(LEN($Z46)&lt;(COLUMN()-70),"-",MID($Z46,(COLUMN()-70),1))</f>
        <v>-</v>
      </c>
      <c r="BT46" s="54" t="str">
        <f t="shared" si="32"/>
        <v>3</v>
      </c>
      <c r="BU46" s="54" t="str">
        <f t="shared" si="32"/>
        <v>6</v>
      </c>
      <c r="BV46" s="54" t="str">
        <f t="shared" si="32"/>
        <v>7</v>
      </c>
      <c r="BW46" s="54" t="str">
        <f t="shared" si="32"/>
        <v>-</v>
      </c>
      <c r="BX46" s="54" t="str">
        <f t="shared" si="32"/>
        <v>-</v>
      </c>
      <c r="BY46" s="54" t="str">
        <f t="shared" si="32"/>
        <v>-</v>
      </c>
      <c r="BZ46" s="8"/>
      <c r="CA46" s="54" t="str">
        <f aca="true" t="shared" si="33" ref="CA46:CG46">IF(LEN($AH46)&lt;(COLUMN()-78),"-",MID($AH46,(COLUMN()-78),1))</f>
        <v>0</v>
      </c>
      <c r="CB46" s="54" t="str">
        <f t="shared" si="33"/>
        <v>-</v>
      </c>
      <c r="CC46" s="54" t="str">
        <f t="shared" si="33"/>
        <v>-</v>
      </c>
      <c r="CD46" s="54" t="str">
        <f t="shared" si="33"/>
        <v>-</v>
      </c>
      <c r="CE46" s="54" t="str">
        <f t="shared" si="33"/>
        <v>-</v>
      </c>
      <c r="CF46" s="54" t="str">
        <f t="shared" si="33"/>
        <v>-</v>
      </c>
      <c r="CG46" s="54" t="str">
        <f t="shared" si="33"/>
        <v>-</v>
      </c>
      <c r="CH46" s="51"/>
    </row>
    <row r="47" spans="1:86" ht="7.5" customHeight="1">
      <c r="A47" s="19"/>
      <c r="B47" s="19"/>
      <c r="C47" s="1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19"/>
      <c r="AA47" s="19"/>
      <c r="AB47" s="19"/>
      <c r="AC47" s="19"/>
      <c r="AD47" s="19"/>
      <c r="AE47" s="19"/>
      <c r="AF47" s="19"/>
      <c r="AG47" s="8"/>
      <c r="AH47" s="19"/>
      <c r="AI47" s="19"/>
      <c r="AJ47" s="19"/>
      <c r="AK47" s="19"/>
      <c r="AL47" s="19"/>
      <c r="AM47" s="19"/>
      <c r="AN47" s="19"/>
      <c r="AO47" s="51"/>
      <c r="AT47" s="8"/>
      <c r="AU47" s="8"/>
      <c r="AV47" s="8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51"/>
    </row>
    <row r="48" spans="1:86" ht="19.5" customHeight="1">
      <c r="A48" s="74"/>
      <c r="B48" s="74"/>
      <c r="C48" s="74"/>
      <c r="D48" s="51"/>
      <c r="E48" s="62"/>
      <c r="F48" s="81" t="s">
        <v>85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93">
        <v>2400</v>
      </c>
      <c r="W48" s="93"/>
      <c r="X48" s="93"/>
      <c r="Y48" s="51"/>
      <c r="Z48" s="71">
        <v>-71</v>
      </c>
      <c r="AA48" s="71"/>
      <c r="AB48" s="71"/>
      <c r="AC48" s="71"/>
      <c r="AD48" s="71"/>
      <c r="AE48" s="71"/>
      <c r="AF48" s="71"/>
      <c r="AG48" s="8"/>
      <c r="AH48" s="71">
        <v>0</v>
      </c>
      <c r="AI48" s="71"/>
      <c r="AJ48" s="71"/>
      <c r="AK48" s="71"/>
      <c r="AL48" s="71"/>
      <c r="AM48" s="71"/>
      <c r="AN48" s="71"/>
      <c r="AO48" s="51"/>
      <c r="AT48" s="54" t="str">
        <f>IF(LEN($A48)&lt;(COLUMN()-45),"-",MID($A48,(COLUMN()-45),1))</f>
        <v>-</v>
      </c>
      <c r="AU48" s="54" t="str">
        <f>IF(LEN($A48)&lt;(COLUMN()-45),"-",MID($A48,(COLUMN()-45),1))</f>
        <v>-</v>
      </c>
      <c r="AV48" s="54" t="str">
        <f>IF(LEN($A48)&lt;(COLUMN()-45),"-",MID($A48,(COLUMN()-45),1))</f>
        <v>-</v>
      </c>
      <c r="AW48" s="51"/>
      <c r="AX48" s="62"/>
      <c r="AY48" s="81" t="s">
        <v>85</v>
      </c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93">
        <v>2400</v>
      </c>
      <c r="BP48" s="93"/>
      <c r="BQ48" s="93"/>
      <c r="BR48" s="51"/>
      <c r="BS48" s="54" t="str">
        <f aca="true" t="shared" si="34" ref="BS48:BY48">IF(LEN($Z48)&lt;(COLUMN()-70),"-",MID($Z48,(COLUMN()-70),1))</f>
        <v>-</v>
      </c>
      <c r="BT48" s="54" t="str">
        <f t="shared" si="34"/>
        <v>7</v>
      </c>
      <c r="BU48" s="54" t="str">
        <f t="shared" si="34"/>
        <v>1</v>
      </c>
      <c r="BV48" s="54" t="str">
        <f t="shared" si="34"/>
        <v>-</v>
      </c>
      <c r="BW48" s="54" t="str">
        <f t="shared" si="34"/>
        <v>-</v>
      </c>
      <c r="BX48" s="54" t="str">
        <f t="shared" si="34"/>
        <v>-</v>
      </c>
      <c r="BY48" s="54" t="str">
        <f t="shared" si="34"/>
        <v>-</v>
      </c>
      <c r="BZ48" s="8"/>
      <c r="CA48" s="54" t="str">
        <f aca="true" t="shared" si="35" ref="CA48:CG48">IF(LEN($AH48)&lt;(COLUMN()-78),"-",MID($AH48,(COLUMN()-78),1))</f>
        <v>0</v>
      </c>
      <c r="CB48" s="54" t="str">
        <f t="shared" si="35"/>
        <v>-</v>
      </c>
      <c r="CC48" s="54" t="str">
        <f t="shared" si="35"/>
        <v>-</v>
      </c>
      <c r="CD48" s="54" t="str">
        <f t="shared" si="35"/>
        <v>-</v>
      </c>
      <c r="CE48" s="54" t="str">
        <f t="shared" si="35"/>
        <v>-</v>
      </c>
      <c r="CF48" s="54" t="str">
        <f t="shared" si="35"/>
        <v>-</v>
      </c>
      <c r="CG48" s="54" t="str">
        <f t="shared" si="35"/>
        <v>-</v>
      </c>
      <c r="CH48" s="51"/>
    </row>
    <row r="49" spans="1:86" ht="24.75" customHeight="1">
      <c r="A49" s="19"/>
      <c r="B49" s="19"/>
      <c r="C49" s="68"/>
      <c r="D49" s="42" t="s">
        <v>86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51"/>
      <c r="X49" s="51"/>
      <c r="Y49" s="51"/>
      <c r="Z49" s="19"/>
      <c r="AA49" s="19"/>
      <c r="AB49" s="19"/>
      <c r="AC49" s="19"/>
      <c r="AD49" s="19"/>
      <c r="AE49" s="19"/>
      <c r="AF49" s="19"/>
      <c r="AG49" s="8"/>
      <c r="AH49" s="19"/>
      <c r="AI49" s="19"/>
      <c r="AJ49" s="19"/>
      <c r="AK49" s="19"/>
      <c r="AL49" s="19"/>
      <c r="AM49" s="19"/>
      <c r="AN49" s="19"/>
      <c r="AO49" s="51"/>
      <c r="AT49" s="19"/>
      <c r="AU49" s="19"/>
      <c r="AV49" s="19"/>
      <c r="AW49" s="42" t="s">
        <v>86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51"/>
      <c r="BQ49" s="51"/>
      <c r="BR49" s="51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51"/>
    </row>
    <row r="50" spans="1:86" ht="9.75" customHeight="1">
      <c r="A50" s="8"/>
      <c r="B50" s="8"/>
      <c r="C50" s="8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1"/>
      <c r="AT50" s="8"/>
      <c r="AU50" s="8"/>
      <c r="AV50" s="8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51"/>
    </row>
    <row r="51" spans="1:86" ht="19.5" customHeight="1">
      <c r="A51" s="74"/>
      <c r="B51" s="74"/>
      <c r="C51" s="74"/>
      <c r="D51" s="51"/>
      <c r="E51" s="87" t="s">
        <v>87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93">
        <v>2510</v>
      </c>
      <c r="W51" s="93"/>
      <c r="X51" s="93"/>
      <c r="Y51" s="51"/>
      <c r="Z51" s="71">
        <v>0</v>
      </c>
      <c r="AA51" s="71"/>
      <c r="AB51" s="71"/>
      <c r="AC51" s="71"/>
      <c r="AD51" s="71"/>
      <c r="AE51" s="71"/>
      <c r="AF51" s="71"/>
      <c r="AG51" s="8"/>
      <c r="AH51" s="71">
        <v>0</v>
      </c>
      <c r="AI51" s="71"/>
      <c r="AJ51" s="71"/>
      <c r="AK51" s="71"/>
      <c r="AL51" s="71"/>
      <c r="AM51" s="71"/>
      <c r="AN51" s="71"/>
      <c r="AO51" s="51"/>
      <c r="AT51" s="54" t="str">
        <f>IF(LEN($A51)&lt;(COLUMN()-45),"-",MID($A51,(COLUMN()-45),1))</f>
        <v>-</v>
      </c>
      <c r="AU51" s="54" t="str">
        <f>IF(LEN($A51)&lt;(COLUMN()-45),"-",MID($A51,(COLUMN()-45),1))</f>
        <v>-</v>
      </c>
      <c r="AV51" s="54" t="str">
        <f>IF(LEN($A51)&lt;(COLUMN()-45),"-",MID($A51,(COLUMN()-45),1))</f>
        <v>-</v>
      </c>
      <c r="AW51" s="51"/>
      <c r="AX51" s="87" t="s">
        <v>87</v>
      </c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93">
        <v>2510</v>
      </c>
      <c r="BP51" s="93"/>
      <c r="BQ51" s="93"/>
      <c r="BR51" s="51"/>
      <c r="BS51" s="54" t="str">
        <f aca="true" t="shared" si="36" ref="BS51:BY51">IF(LEN($Z51)&lt;(COLUMN()-70),"-",MID($Z51,(COLUMN()-70),1))</f>
        <v>0</v>
      </c>
      <c r="BT51" s="54" t="str">
        <f t="shared" si="36"/>
        <v>-</v>
      </c>
      <c r="BU51" s="54" t="str">
        <f t="shared" si="36"/>
        <v>-</v>
      </c>
      <c r="BV51" s="54" t="str">
        <f t="shared" si="36"/>
        <v>-</v>
      </c>
      <c r="BW51" s="54" t="str">
        <f t="shared" si="36"/>
        <v>-</v>
      </c>
      <c r="BX51" s="54" t="str">
        <f t="shared" si="36"/>
        <v>-</v>
      </c>
      <c r="BY51" s="54" t="str">
        <f t="shared" si="36"/>
        <v>-</v>
      </c>
      <c r="BZ51" s="8"/>
      <c r="CA51" s="54" t="str">
        <f aca="true" t="shared" si="37" ref="CA51:CG51">IF(LEN($AH51)&lt;(COLUMN()-78),"-",MID($AH51,(COLUMN()-78),1))</f>
        <v>0</v>
      </c>
      <c r="CB51" s="54" t="str">
        <f t="shared" si="37"/>
        <v>-</v>
      </c>
      <c r="CC51" s="54" t="str">
        <f t="shared" si="37"/>
        <v>-</v>
      </c>
      <c r="CD51" s="54" t="str">
        <f t="shared" si="37"/>
        <v>-</v>
      </c>
      <c r="CE51" s="54" t="str">
        <f t="shared" si="37"/>
        <v>-</v>
      </c>
      <c r="CF51" s="54" t="str">
        <f t="shared" si="37"/>
        <v>-</v>
      </c>
      <c r="CG51" s="54" t="str">
        <f t="shared" si="37"/>
        <v>-</v>
      </c>
      <c r="CH51" s="51"/>
    </row>
    <row r="52" spans="1:86" ht="7.5" customHeight="1">
      <c r="A52" s="19"/>
      <c r="B52" s="19"/>
      <c r="C52" s="19"/>
      <c r="D52" s="51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52"/>
      <c r="W52" s="52"/>
      <c r="X52" s="52"/>
      <c r="Y52" s="51"/>
      <c r="Z52" s="19"/>
      <c r="AA52" s="19"/>
      <c r="AB52" s="19"/>
      <c r="AC52" s="19"/>
      <c r="AD52" s="19"/>
      <c r="AE52" s="19"/>
      <c r="AF52" s="19"/>
      <c r="AG52" s="8"/>
      <c r="AH52" s="19"/>
      <c r="AI52" s="19"/>
      <c r="AJ52" s="19"/>
      <c r="AK52" s="19"/>
      <c r="AL52" s="19"/>
      <c r="AM52" s="19"/>
      <c r="AN52" s="19"/>
      <c r="AO52" s="51"/>
      <c r="AT52" s="69"/>
      <c r="AU52" s="69"/>
      <c r="AV52" s="69"/>
      <c r="AW52" s="51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52"/>
      <c r="BP52" s="52"/>
      <c r="BQ52" s="52"/>
      <c r="BR52" s="51"/>
      <c r="BS52" s="69"/>
      <c r="BT52" s="69"/>
      <c r="BU52" s="69"/>
      <c r="BV52" s="69"/>
      <c r="BW52" s="69"/>
      <c r="BX52" s="69"/>
      <c r="BY52" s="69"/>
      <c r="BZ52" s="8"/>
      <c r="CA52" s="69"/>
      <c r="CB52" s="69"/>
      <c r="CC52" s="69"/>
      <c r="CD52" s="69"/>
      <c r="CE52" s="69"/>
      <c r="CF52" s="69"/>
      <c r="CG52" s="69"/>
      <c r="CH52" s="51"/>
    </row>
    <row r="53" spans="1:86" ht="19.5" customHeight="1">
      <c r="A53" s="74"/>
      <c r="B53" s="74"/>
      <c r="C53" s="74"/>
      <c r="D53" s="51"/>
      <c r="E53" s="87" t="s">
        <v>88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93">
        <v>2520</v>
      </c>
      <c r="W53" s="93"/>
      <c r="X53" s="93"/>
      <c r="Y53" s="51"/>
      <c r="Z53" s="71">
        <v>0</v>
      </c>
      <c r="AA53" s="71"/>
      <c r="AB53" s="71"/>
      <c r="AC53" s="71"/>
      <c r="AD53" s="71"/>
      <c r="AE53" s="71"/>
      <c r="AF53" s="71"/>
      <c r="AG53" s="8"/>
      <c r="AH53" s="71">
        <v>0</v>
      </c>
      <c r="AI53" s="71"/>
      <c r="AJ53" s="71"/>
      <c r="AK53" s="71"/>
      <c r="AL53" s="71"/>
      <c r="AM53" s="71"/>
      <c r="AN53" s="71"/>
      <c r="AO53" s="51"/>
      <c r="AT53" s="54" t="str">
        <f>IF(LEN($A53)&lt;(COLUMN()-45),"-",MID($A53,(COLUMN()-45),1))</f>
        <v>-</v>
      </c>
      <c r="AU53" s="54" t="str">
        <f>IF(LEN($A53)&lt;(COLUMN()-45),"-",MID($A53,(COLUMN()-45),1))</f>
        <v>-</v>
      </c>
      <c r="AV53" s="54" t="str">
        <f>IF(LEN($A53)&lt;(COLUMN()-45),"-",MID($A53,(COLUMN()-45),1))</f>
        <v>-</v>
      </c>
      <c r="AW53" s="51"/>
      <c r="AX53" s="87" t="s">
        <v>88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93">
        <v>2520</v>
      </c>
      <c r="BP53" s="93"/>
      <c r="BQ53" s="93"/>
      <c r="BR53" s="51"/>
      <c r="BS53" s="54" t="str">
        <f aca="true" t="shared" si="38" ref="BS53:BY53">IF(LEN($Z53)&lt;(COLUMN()-70),"-",MID($Z53,(COLUMN()-70),1))</f>
        <v>0</v>
      </c>
      <c r="BT53" s="54" t="str">
        <f t="shared" si="38"/>
        <v>-</v>
      </c>
      <c r="BU53" s="54" t="str">
        <f t="shared" si="38"/>
        <v>-</v>
      </c>
      <c r="BV53" s="54" t="str">
        <f t="shared" si="38"/>
        <v>-</v>
      </c>
      <c r="BW53" s="54" t="str">
        <f t="shared" si="38"/>
        <v>-</v>
      </c>
      <c r="BX53" s="54" t="str">
        <f t="shared" si="38"/>
        <v>-</v>
      </c>
      <c r="BY53" s="54" t="str">
        <f t="shared" si="38"/>
        <v>-</v>
      </c>
      <c r="BZ53" s="8"/>
      <c r="CA53" s="54" t="str">
        <f aca="true" t="shared" si="39" ref="CA53:CG53">IF(LEN($AH53)&lt;(COLUMN()-78),"-",MID($AH53,(COLUMN()-78),1))</f>
        <v>0</v>
      </c>
      <c r="CB53" s="54" t="str">
        <f t="shared" si="39"/>
        <v>-</v>
      </c>
      <c r="CC53" s="54" t="str">
        <f t="shared" si="39"/>
        <v>-</v>
      </c>
      <c r="CD53" s="54" t="str">
        <f t="shared" si="39"/>
        <v>-</v>
      </c>
      <c r="CE53" s="54" t="str">
        <f t="shared" si="39"/>
        <v>-</v>
      </c>
      <c r="CF53" s="54" t="str">
        <f t="shared" si="39"/>
        <v>-</v>
      </c>
      <c r="CG53" s="54" t="str">
        <f t="shared" si="39"/>
        <v>-</v>
      </c>
      <c r="CH53" s="51"/>
    </row>
    <row r="54" spans="1:86" ht="7.5" customHeight="1">
      <c r="A54" s="19"/>
      <c r="B54" s="19"/>
      <c r="C54" s="19"/>
      <c r="D54" s="51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51"/>
      <c r="W54" s="51"/>
      <c r="X54" s="51"/>
      <c r="Y54" s="51"/>
      <c r="Z54" s="19"/>
      <c r="AA54" s="19"/>
      <c r="AB54" s="19"/>
      <c r="AC54" s="19"/>
      <c r="AD54" s="19"/>
      <c r="AE54" s="19"/>
      <c r="AF54" s="19"/>
      <c r="AG54" s="8"/>
      <c r="AH54" s="19"/>
      <c r="AI54" s="19"/>
      <c r="AJ54" s="19"/>
      <c r="AK54" s="19"/>
      <c r="AL54" s="19"/>
      <c r="AM54" s="19"/>
      <c r="AN54" s="19"/>
      <c r="AO54" s="51"/>
      <c r="AT54" s="8"/>
      <c r="AU54" s="8"/>
      <c r="AV54" s="8"/>
      <c r="AW54" s="51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51"/>
      <c r="BP54" s="51"/>
      <c r="BQ54" s="51"/>
      <c r="BR54" s="51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51"/>
    </row>
    <row r="55" spans="1:86" ht="19.5" customHeight="1">
      <c r="A55" s="74"/>
      <c r="B55" s="74"/>
      <c r="C55" s="74"/>
      <c r="D55" s="51"/>
      <c r="E55" s="62" t="s">
        <v>89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70">
        <v>3</v>
      </c>
      <c r="T55" s="62"/>
      <c r="U55" s="62"/>
      <c r="V55" s="93">
        <v>2500</v>
      </c>
      <c r="W55" s="93"/>
      <c r="X55" s="93"/>
      <c r="Y55" s="51"/>
      <c r="Z55" s="71">
        <v>0</v>
      </c>
      <c r="AA55" s="71"/>
      <c r="AB55" s="71"/>
      <c r="AC55" s="71"/>
      <c r="AD55" s="71"/>
      <c r="AE55" s="71"/>
      <c r="AF55" s="71"/>
      <c r="AG55" s="8"/>
      <c r="AH55" s="71">
        <v>0</v>
      </c>
      <c r="AI55" s="71"/>
      <c r="AJ55" s="71"/>
      <c r="AK55" s="71"/>
      <c r="AL55" s="71"/>
      <c r="AM55" s="71"/>
      <c r="AN55" s="71"/>
      <c r="AO55" s="51"/>
      <c r="AP55" s="44"/>
      <c r="AQ55" s="44"/>
      <c r="AR55" s="44"/>
      <c r="AT55" s="54" t="str">
        <f>IF(LEN($A55)&lt;(COLUMN()-45),"-",MID($A55,(COLUMN()-45),1))</f>
        <v>-</v>
      </c>
      <c r="AU55" s="54" t="str">
        <f>IF(LEN($A55)&lt;(COLUMN()-45),"-",MID($A55,(COLUMN()-45),1))</f>
        <v>-</v>
      </c>
      <c r="AV55" s="54" t="str">
        <f>IF(LEN($A55)&lt;(COLUMN()-45),"-",MID($A55,(COLUMN()-45),1))</f>
        <v>-</v>
      </c>
      <c r="AW55" s="51"/>
      <c r="AX55" s="62" t="s">
        <v>89</v>
      </c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70">
        <v>3</v>
      </c>
      <c r="BM55" s="62"/>
      <c r="BN55" s="62"/>
      <c r="BO55" s="93">
        <v>2500</v>
      </c>
      <c r="BP55" s="93"/>
      <c r="BQ55" s="93"/>
      <c r="BR55" s="51"/>
      <c r="BS55" s="54" t="str">
        <f aca="true" t="shared" si="40" ref="BS55:BY55">IF(LEN($Z55)&lt;(COLUMN()-70),"-",MID($Z55,(COLUMN()-70),1))</f>
        <v>0</v>
      </c>
      <c r="BT55" s="54" t="str">
        <f t="shared" si="40"/>
        <v>-</v>
      </c>
      <c r="BU55" s="54" t="str">
        <f t="shared" si="40"/>
        <v>-</v>
      </c>
      <c r="BV55" s="54" t="str">
        <f t="shared" si="40"/>
        <v>-</v>
      </c>
      <c r="BW55" s="54" t="str">
        <f t="shared" si="40"/>
        <v>-</v>
      </c>
      <c r="BX55" s="54" t="str">
        <f t="shared" si="40"/>
        <v>-</v>
      </c>
      <c r="BY55" s="54" t="str">
        <f t="shared" si="40"/>
        <v>-</v>
      </c>
      <c r="BZ55" s="8"/>
      <c r="CA55" s="54" t="str">
        <f aca="true" t="shared" si="41" ref="CA55:CG55">IF(LEN($AH55)&lt;(COLUMN()-78),"-",MID($AH55,(COLUMN()-78),1))</f>
        <v>0</v>
      </c>
      <c r="CB55" s="54" t="str">
        <f t="shared" si="41"/>
        <v>-</v>
      </c>
      <c r="CC55" s="54" t="str">
        <f t="shared" si="41"/>
        <v>-</v>
      </c>
      <c r="CD55" s="54" t="str">
        <f t="shared" si="41"/>
        <v>-</v>
      </c>
      <c r="CE55" s="54" t="str">
        <f t="shared" si="41"/>
        <v>-</v>
      </c>
      <c r="CF55" s="54" t="str">
        <f t="shared" si="41"/>
        <v>-</v>
      </c>
      <c r="CG55" s="54" t="str">
        <f t="shared" si="41"/>
        <v>-</v>
      </c>
      <c r="CH55" s="51"/>
    </row>
    <row r="56" spans="1:86" ht="7.5" customHeight="1">
      <c r="A56" s="19"/>
      <c r="B56" s="19"/>
      <c r="C56" s="19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66"/>
      <c r="X56" s="66"/>
      <c r="Y56" s="66"/>
      <c r="Z56" s="19"/>
      <c r="AA56" s="19"/>
      <c r="AB56" s="19"/>
      <c r="AC56" s="19"/>
      <c r="AD56" s="19"/>
      <c r="AE56" s="19"/>
      <c r="AF56" s="19"/>
      <c r="AG56" s="8"/>
      <c r="AH56" s="19"/>
      <c r="AI56" s="19"/>
      <c r="AJ56" s="19"/>
      <c r="AK56" s="19"/>
      <c r="AL56" s="19"/>
      <c r="AM56" s="19"/>
      <c r="AN56" s="19"/>
      <c r="AO56" s="51"/>
      <c r="AT56" s="8"/>
      <c r="AU56" s="8"/>
      <c r="AV56" s="8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66"/>
      <c r="BQ56" s="66"/>
      <c r="BR56" s="66"/>
      <c r="BS56" s="67"/>
      <c r="BT56" s="67"/>
      <c r="BU56" s="67"/>
      <c r="BV56" s="67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51"/>
    </row>
    <row r="57" spans="1:86" ht="19.5" customHeight="1">
      <c r="A57" s="74"/>
      <c r="B57" s="74"/>
      <c r="C57" s="74"/>
      <c r="D57" s="51"/>
      <c r="E57" s="89" t="s">
        <v>90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93">
        <v>2900</v>
      </c>
      <c r="W57" s="93"/>
      <c r="X57" s="93"/>
      <c r="Y57" s="51"/>
      <c r="Z57" s="71">
        <v>0</v>
      </c>
      <c r="AA57" s="71"/>
      <c r="AB57" s="71"/>
      <c r="AC57" s="71"/>
      <c r="AD57" s="71"/>
      <c r="AE57" s="71"/>
      <c r="AF57" s="71"/>
      <c r="AG57" s="8"/>
      <c r="AH57" s="71">
        <v>0</v>
      </c>
      <c r="AI57" s="71"/>
      <c r="AJ57" s="71"/>
      <c r="AK57" s="71"/>
      <c r="AL57" s="71"/>
      <c r="AM57" s="71"/>
      <c r="AN57" s="71"/>
      <c r="AO57" s="51"/>
      <c r="AT57" s="54" t="str">
        <f>IF(LEN($A57)&lt;(COLUMN()-45),"-",MID($A57,(COLUMN()-45),1))</f>
        <v>-</v>
      </c>
      <c r="AU57" s="54" t="str">
        <f>IF(LEN($A57)&lt;(COLUMN()-45),"-",MID($A57,(COLUMN()-45),1))</f>
        <v>-</v>
      </c>
      <c r="AV57" s="54" t="str">
        <f>IF(LEN($A57)&lt;(COLUMN()-45),"-",MID($A57,(COLUMN()-45),1))</f>
        <v>-</v>
      </c>
      <c r="AW57" s="51"/>
      <c r="AX57" s="89" t="s">
        <v>90</v>
      </c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93">
        <v>2900</v>
      </c>
      <c r="BP57" s="93"/>
      <c r="BQ57" s="93"/>
      <c r="BR57" s="51"/>
      <c r="BS57" s="54" t="str">
        <f aca="true" t="shared" si="42" ref="BS57:BY57">IF(LEN($Z57)&lt;(COLUMN()-70),"-",MID($Z57,(COLUMN()-70),1))</f>
        <v>0</v>
      </c>
      <c r="BT57" s="54" t="str">
        <f t="shared" si="42"/>
        <v>-</v>
      </c>
      <c r="BU57" s="54" t="str">
        <f t="shared" si="42"/>
        <v>-</v>
      </c>
      <c r="BV57" s="54" t="str">
        <f t="shared" si="42"/>
        <v>-</v>
      </c>
      <c r="BW57" s="54" t="str">
        <f t="shared" si="42"/>
        <v>-</v>
      </c>
      <c r="BX57" s="54" t="str">
        <f t="shared" si="42"/>
        <v>-</v>
      </c>
      <c r="BY57" s="54" t="str">
        <f t="shared" si="42"/>
        <v>-</v>
      </c>
      <c r="BZ57" s="8"/>
      <c r="CA57" s="54" t="str">
        <f aca="true" t="shared" si="43" ref="CA57:CG57">IF(LEN($AH57)&lt;(COLUMN()-78),"-",MID($AH57,(COLUMN()-78),1))</f>
        <v>0</v>
      </c>
      <c r="CB57" s="54" t="str">
        <f t="shared" si="43"/>
        <v>-</v>
      </c>
      <c r="CC57" s="54" t="str">
        <f t="shared" si="43"/>
        <v>-</v>
      </c>
      <c r="CD57" s="54" t="str">
        <f t="shared" si="43"/>
        <v>-</v>
      </c>
      <c r="CE57" s="54" t="str">
        <f t="shared" si="43"/>
        <v>-</v>
      </c>
      <c r="CF57" s="54" t="str">
        <f t="shared" si="43"/>
        <v>-</v>
      </c>
      <c r="CG57" s="54" t="str">
        <f t="shared" si="43"/>
        <v>-</v>
      </c>
      <c r="CH57" s="51"/>
    </row>
    <row r="58" spans="1:86" ht="7.5" customHeight="1">
      <c r="A58" s="19"/>
      <c r="B58" s="19"/>
      <c r="C58" s="19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66"/>
      <c r="W58" s="66"/>
      <c r="X58" s="66"/>
      <c r="Y58" s="66"/>
      <c r="Z58" s="19"/>
      <c r="AA58" s="19"/>
      <c r="AB58" s="19"/>
      <c r="AC58" s="19"/>
      <c r="AD58" s="19"/>
      <c r="AE58" s="19"/>
      <c r="AF58" s="19"/>
      <c r="AG58" s="8"/>
      <c r="AH58" s="19"/>
      <c r="AI58" s="19"/>
      <c r="AJ58" s="19"/>
      <c r="AK58" s="19"/>
      <c r="AL58" s="19"/>
      <c r="AM58" s="19"/>
      <c r="AN58" s="19"/>
      <c r="AO58" s="51"/>
      <c r="AT58" s="8"/>
      <c r="AU58" s="8"/>
      <c r="AV58" s="8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66"/>
      <c r="BP58" s="66"/>
      <c r="BQ58" s="66"/>
      <c r="BR58" s="66"/>
      <c r="BS58" s="67"/>
      <c r="BT58" s="67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51"/>
    </row>
    <row r="59" spans="1:86" ht="19.5" customHeight="1">
      <c r="A59" s="74"/>
      <c r="B59" s="74"/>
      <c r="C59" s="74"/>
      <c r="D59" s="51"/>
      <c r="E59" s="89" t="s">
        <v>91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93">
        <v>2910</v>
      </c>
      <c r="W59" s="93"/>
      <c r="X59" s="93"/>
      <c r="Y59" s="51"/>
      <c r="Z59" s="71">
        <v>0</v>
      </c>
      <c r="AA59" s="71"/>
      <c r="AB59" s="71"/>
      <c r="AC59" s="71"/>
      <c r="AD59" s="71"/>
      <c r="AE59" s="71"/>
      <c r="AF59" s="71"/>
      <c r="AG59" s="8"/>
      <c r="AH59" s="71">
        <v>0</v>
      </c>
      <c r="AI59" s="71"/>
      <c r="AJ59" s="71"/>
      <c r="AK59" s="71"/>
      <c r="AL59" s="71"/>
      <c r="AM59" s="71"/>
      <c r="AN59" s="71"/>
      <c r="AO59" s="51"/>
      <c r="AT59" s="54" t="str">
        <f>IF(LEN($A59)&lt;(COLUMN()-45),"-",MID($A59,(COLUMN()-45),1))</f>
        <v>-</v>
      </c>
      <c r="AU59" s="54" t="str">
        <f>IF(LEN($A59)&lt;(COLUMN()-45),"-",MID($A59,(COLUMN()-45),1))</f>
        <v>-</v>
      </c>
      <c r="AV59" s="54" t="str">
        <f>IF(LEN($A59)&lt;(COLUMN()-45),"-",MID($A59,(COLUMN()-45),1))</f>
        <v>-</v>
      </c>
      <c r="AW59" s="51"/>
      <c r="AX59" s="89" t="s">
        <v>91</v>
      </c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93">
        <v>2910</v>
      </c>
      <c r="BP59" s="93"/>
      <c r="BQ59" s="93"/>
      <c r="BR59" s="51"/>
      <c r="BS59" s="54" t="str">
        <f aca="true" t="shared" si="44" ref="BS59:BY59">IF(LEN($Z59)&lt;(COLUMN()-70),"-",MID($Z59,(COLUMN()-70),1))</f>
        <v>0</v>
      </c>
      <c r="BT59" s="54" t="str">
        <f t="shared" si="44"/>
        <v>-</v>
      </c>
      <c r="BU59" s="54" t="str">
        <f t="shared" si="44"/>
        <v>-</v>
      </c>
      <c r="BV59" s="54" t="str">
        <f t="shared" si="44"/>
        <v>-</v>
      </c>
      <c r="BW59" s="54" t="str">
        <f t="shared" si="44"/>
        <v>-</v>
      </c>
      <c r="BX59" s="54" t="str">
        <f t="shared" si="44"/>
        <v>-</v>
      </c>
      <c r="BY59" s="54" t="str">
        <f t="shared" si="44"/>
        <v>-</v>
      </c>
      <c r="BZ59" s="8"/>
      <c r="CA59" s="54" t="str">
        <f aca="true" t="shared" si="45" ref="CA59:CG59">IF(LEN($AH59)&lt;(COLUMN()-78),"-",MID($AH59,(COLUMN()-78),1))</f>
        <v>0</v>
      </c>
      <c r="CB59" s="54" t="str">
        <f t="shared" si="45"/>
        <v>-</v>
      </c>
      <c r="CC59" s="54" t="str">
        <f t="shared" si="45"/>
        <v>-</v>
      </c>
      <c r="CD59" s="54" t="str">
        <f t="shared" si="45"/>
        <v>-</v>
      </c>
      <c r="CE59" s="54" t="str">
        <f t="shared" si="45"/>
        <v>-</v>
      </c>
      <c r="CF59" s="54" t="str">
        <f t="shared" si="45"/>
        <v>-</v>
      </c>
      <c r="CG59" s="54" t="str">
        <f t="shared" si="45"/>
        <v>-</v>
      </c>
      <c r="CH59" s="51"/>
    </row>
    <row r="60" spans="1:86" ht="21" customHeight="1">
      <c r="A60" s="46" t="s">
        <v>59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19"/>
      <c r="AA60" s="19"/>
      <c r="AB60" s="19"/>
      <c r="AC60" s="19"/>
      <c r="AD60" s="19"/>
      <c r="AE60" s="19"/>
      <c r="AF60" s="19"/>
      <c r="AG60" s="46"/>
      <c r="AH60" s="19"/>
      <c r="AI60" s="19"/>
      <c r="AJ60" s="19"/>
      <c r="AK60" s="19"/>
      <c r="AL60" s="19"/>
      <c r="AM60" s="19"/>
      <c r="AN60" s="19"/>
      <c r="AO60" s="46"/>
      <c r="AT60" s="46" t="s">
        <v>59</v>
      </c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</row>
    <row r="61" spans="1:86" ht="19.5" customHeight="1">
      <c r="A61" s="46" t="s">
        <v>60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T61" s="46" t="s">
        <v>60</v>
      </c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</row>
    <row r="62" spans="1:86" ht="12.75" customHeight="1">
      <c r="A62" s="46" t="s">
        <v>92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T62" s="46" t="s">
        <v>92</v>
      </c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</row>
    <row r="63" spans="1:86" ht="24.75" customHeight="1">
      <c r="A63" s="94" t="s">
        <v>93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T63" s="94" t="s">
        <v>93</v>
      </c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</row>
    <row r="64" ht="12" customHeight="1"/>
    <row r="65" spans="1:87" ht="14.25" customHeight="1">
      <c r="A65" s="1"/>
      <c r="AP65" s="1"/>
      <c r="AT65" s="1"/>
      <c r="CI65" s="1"/>
    </row>
  </sheetData>
  <sheetProtection password="D658" sheet="1" objects="1" scenarios="1" selectLockedCells="1"/>
  <mergeCells count="195">
    <mergeCell ref="A22:C22"/>
    <mergeCell ref="A24:C24"/>
    <mergeCell ref="A14:C14"/>
    <mergeCell ref="A16:C16"/>
    <mergeCell ref="A18:C18"/>
    <mergeCell ref="A20:C20"/>
    <mergeCell ref="AP55:AR55"/>
    <mergeCell ref="A38:C38"/>
    <mergeCell ref="A36:C36"/>
    <mergeCell ref="A34:C34"/>
    <mergeCell ref="A53:C53"/>
    <mergeCell ref="A55:C55"/>
    <mergeCell ref="Z36:AF36"/>
    <mergeCell ref="Z38:AF38"/>
    <mergeCell ref="Z40:AF40"/>
    <mergeCell ref="AH48:AN48"/>
    <mergeCell ref="A26:C26"/>
    <mergeCell ref="A46:C46"/>
    <mergeCell ref="A44:C44"/>
    <mergeCell ref="A42:C42"/>
    <mergeCell ref="A40:C40"/>
    <mergeCell ref="A28:C28"/>
    <mergeCell ref="A30:C30"/>
    <mergeCell ref="A32:C32"/>
    <mergeCell ref="AH59:AN59"/>
    <mergeCell ref="AH51:AN51"/>
    <mergeCell ref="Z59:AF59"/>
    <mergeCell ref="AH53:AN53"/>
    <mergeCell ref="AH55:AN55"/>
    <mergeCell ref="AH57:AN57"/>
    <mergeCell ref="Z51:AF51"/>
    <mergeCell ref="Z55:AF55"/>
    <mergeCell ref="Z57:AF57"/>
    <mergeCell ref="A57:C57"/>
    <mergeCell ref="A59:C59"/>
    <mergeCell ref="Z32:AF32"/>
    <mergeCell ref="Z34:AF34"/>
    <mergeCell ref="A48:C48"/>
    <mergeCell ref="A51:C51"/>
    <mergeCell ref="Z46:AF46"/>
    <mergeCell ref="Z48:AF48"/>
    <mergeCell ref="V32:X32"/>
    <mergeCell ref="Z53:AF53"/>
    <mergeCell ref="AH42:AN42"/>
    <mergeCell ref="AH44:AN44"/>
    <mergeCell ref="Z42:AF42"/>
    <mergeCell ref="Z44:AF44"/>
    <mergeCell ref="AH18:AN18"/>
    <mergeCell ref="AH40:AN40"/>
    <mergeCell ref="AH24:AN24"/>
    <mergeCell ref="AH26:AN26"/>
    <mergeCell ref="AH28:AN28"/>
    <mergeCell ref="AH30:AN30"/>
    <mergeCell ref="AH32:AN32"/>
    <mergeCell ref="AH34:AN34"/>
    <mergeCell ref="AH36:AN36"/>
    <mergeCell ref="AH38:AN38"/>
    <mergeCell ref="AT63:CH63"/>
    <mergeCell ref="BO55:BQ55"/>
    <mergeCell ref="AX57:BN57"/>
    <mergeCell ref="BO57:BQ57"/>
    <mergeCell ref="AX59:BN59"/>
    <mergeCell ref="BO59:BQ59"/>
    <mergeCell ref="AX51:BN52"/>
    <mergeCell ref="BO51:BQ51"/>
    <mergeCell ref="AX53:BN54"/>
    <mergeCell ref="BO53:BQ53"/>
    <mergeCell ref="BO40:BQ40"/>
    <mergeCell ref="AW49:BO49"/>
    <mergeCell ref="AX46:BN46"/>
    <mergeCell ref="BO46:BQ46"/>
    <mergeCell ref="AY48:BN48"/>
    <mergeCell ref="BO48:BQ48"/>
    <mergeCell ref="AX42:BN42"/>
    <mergeCell ref="BO42:BQ42"/>
    <mergeCell ref="BO30:BQ30"/>
    <mergeCell ref="AX32:BN32"/>
    <mergeCell ref="BO32:BQ32"/>
    <mergeCell ref="AX44:BN44"/>
    <mergeCell ref="BO44:BQ44"/>
    <mergeCell ref="BO34:BQ34"/>
    <mergeCell ref="AY36:BN36"/>
    <mergeCell ref="BO36:BQ36"/>
    <mergeCell ref="BO38:BQ38"/>
    <mergeCell ref="AX40:BN40"/>
    <mergeCell ref="BO26:BQ26"/>
    <mergeCell ref="AX28:BG28"/>
    <mergeCell ref="BO28:BQ28"/>
    <mergeCell ref="AX22:BG22"/>
    <mergeCell ref="BO22:BQ22"/>
    <mergeCell ref="AY24:BN24"/>
    <mergeCell ref="BO24:BQ24"/>
    <mergeCell ref="AX26:BN26"/>
    <mergeCell ref="BO20:BQ20"/>
    <mergeCell ref="CA12:CG12"/>
    <mergeCell ref="AX14:BN15"/>
    <mergeCell ref="BO14:BQ14"/>
    <mergeCell ref="AX16:BN16"/>
    <mergeCell ref="BO16:BQ16"/>
    <mergeCell ref="BS12:BY12"/>
    <mergeCell ref="AX18:BN18"/>
    <mergeCell ref="BO18:BQ18"/>
    <mergeCell ref="BY6:CG6"/>
    <mergeCell ref="AT7:CG7"/>
    <mergeCell ref="BC9:BJ10"/>
    <mergeCell ref="BS9:BY10"/>
    <mergeCell ref="CA9:CG11"/>
    <mergeCell ref="BO10:BQ10"/>
    <mergeCell ref="B1:H1"/>
    <mergeCell ref="Z12:AF12"/>
    <mergeCell ref="AH12:AN12"/>
    <mergeCell ref="AT12:AW12"/>
    <mergeCell ref="Z9:AF10"/>
    <mergeCell ref="AH9:AN11"/>
    <mergeCell ref="W4:X4"/>
    <mergeCell ref="AF6:AN6"/>
    <mergeCell ref="AU1:BA1"/>
    <mergeCell ref="BP4:BQ4"/>
    <mergeCell ref="E18:U18"/>
    <mergeCell ref="V18:X18"/>
    <mergeCell ref="K4:L4"/>
    <mergeCell ref="AX12:BN12"/>
    <mergeCell ref="BO12:BQ12"/>
    <mergeCell ref="V10:X10"/>
    <mergeCell ref="E12:U12"/>
    <mergeCell ref="V16:X16"/>
    <mergeCell ref="E14:U15"/>
    <mergeCell ref="AX34:BG34"/>
    <mergeCell ref="AX38:BG38"/>
    <mergeCell ref="Z22:AF22"/>
    <mergeCell ref="AX30:BG30"/>
    <mergeCell ref="Z24:AF24"/>
    <mergeCell ref="Z26:AF26"/>
    <mergeCell ref="Z28:AF28"/>
    <mergeCell ref="Z30:AF30"/>
    <mergeCell ref="AH22:AN22"/>
    <mergeCell ref="BD2:BE2"/>
    <mergeCell ref="BD4:BE4"/>
    <mergeCell ref="AX20:BN20"/>
    <mergeCell ref="V20:X20"/>
    <mergeCell ref="AH20:AN20"/>
    <mergeCell ref="Z14:AF14"/>
    <mergeCell ref="Z16:AF16"/>
    <mergeCell ref="Z18:AF18"/>
    <mergeCell ref="Z20:AF20"/>
    <mergeCell ref="AH14:AN14"/>
    <mergeCell ref="E30:N30"/>
    <mergeCell ref="E42:U42"/>
    <mergeCell ref="V42:X42"/>
    <mergeCell ref="F36:U36"/>
    <mergeCell ref="V36:X36"/>
    <mergeCell ref="V38:X38"/>
    <mergeCell ref="E38:N38"/>
    <mergeCell ref="E40:U40"/>
    <mergeCell ref="V40:X40"/>
    <mergeCell ref="V26:X26"/>
    <mergeCell ref="V28:X28"/>
    <mergeCell ref="V30:X30"/>
    <mergeCell ref="V34:X34"/>
    <mergeCell ref="A63:AO63"/>
    <mergeCell ref="E57:U57"/>
    <mergeCell ref="V57:X57"/>
    <mergeCell ref="E46:U46"/>
    <mergeCell ref="V55:X55"/>
    <mergeCell ref="F48:U48"/>
    <mergeCell ref="V51:X51"/>
    <mergeCell ref="E59:U59"/>
    <mergeCell ref="V59:X59"/>
    <mergeCell ref="AH46:AN46"/>
    <mergeCell ref="D49:V49"/>
    <mergeCell ref="E44:U44"/>
    <mergeCell ref="V53:X53"/>
    <mergeCell ref="E51:U52"/>
    <mergeCell ref="E53:U54"/>
    <mergeCell ref="V44:X44"/>
    <mergeCell ref="V46:X46"/>
    <mergeCell ref="E20:U20"/>
    <mergeCell ref="V48:X48"/>
    <mergeCell ref="E28:N28"/>
    <mergeCell ref="E32:U32"/>
    <mergeCell ref="V22:X22"/>
    <mergeCell ref="F24:U24"/>
    <mergeCell ref="E34:N34"/>
    <mergeCell ref="V24:X24"/>
    <mergeCell ref="E22:N22"/>
    <mergeCell ref="E26:U26"/>
    <mergeCell ref="E16:U16"/>
    <mergeCell ref="K2:L2"/>
    <mergeCell ref="A12:D12"/>
    <mergeCell ref="A7:AN7"/>
    <mergeCell ref="C6:I6"/>
    <mergeCell ref="J9:Q10"/>
    <mergeCell ref="V12:X12"/>
    <mergeCell ref="V14:X14"/>
    <mergeCell ref="AH16:AN16"/>
  </mergeCells>
  <dataValidations count="4">
    <dataValidation type="textLength" operator="lessThanOrEqual" allowBlank="1" showInputMessage="1" showErrorMessage="1" errorTitle="Ошибка ввода" error="Вводимое значение должно быть текстом длиной не более 4х символов" sqref="A14:C14 A57:C57 A55:C55 A53:C53 A51:C51 A48:C48 A59:C59 A46:C46 A44:C44 A42:C42 A40:C40 A38:C38 A36:C36 A34:C34 A32:C32 A30:C30 A28:C28 A26:C26 A24:C24 A22:C22 A20:C20 A18:C18 A16:C16">
      <formula1>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H59:AN59">
      <formula1>-99999999999</formula1>
      <formula2>999999999999</formula2>
    </dataValidation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C6:I6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Z18:AF18 AH18:AN18 Z14:AF14 AH14:AN14 Z16:AF16 AH16:AN16 Z24:AF24 AH24:AN24 Z20:AF20 AH20:AN20 Z22:AF22 AH22:AN22 Z36:AF36 AH36:AN36 Z26:AF26 AH26:AN26 Z28:AF28 AH28:AN28 Z30:AF30 AH30:AN30 Z32:AF32 AH32:AN32 Z34:AF34 AH34:AN34 Z38:AF38 AH38:AN38 Z40:AF40 AH40:AN40 Z42:AF42 AH42:AN42 Z44:AF44 AH44:AN44 Z46:AF46 AH46:AN46 Z48:AF48 AH48:AN48 Z51:AF51 AH51:AN51 Z53:AF53 AH53:AN53 Z55:AF55 AH55:AN55 Z57:AF57 AH57:AN57 Z59:AF59">
      <formula1>-99999999999</formula1>
      <formula2>999999999999</formula2>
    </dataValidation>
  </dataValidations>
  <printOptions/>
  <pageMargins left="0.3937007874015748" right="0.1968503937007874" top="0.45" bottom="0.23" header="0.23" footer="0.27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VIT</cp:lastModifiedBy>
  <dcterms:created xsi:type="dcterms:W3CDTF">2012-04-27T10:00:29Z</dcterms:created>
  <dcterms:modified xsi:type="dcterms:W3CDTF">2012-04-27T10:04:59Z</dcterms:modified>
  <cp:category/>
  <cp:version/>
  <cp:contentType/>
  <cp:contentStatus/>
</cp:coreProperties>
</file>